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AD16" i="1" l="1"/>
  <c r="U16" i="1"/>
  <c r="L16" i="1"/>
  <c r="D16" i="1"/>
  <c r="E16" i="1"/>
  <c r="AF15" i="1" l="1"/>
  <c r="AE15" i="1"/>
  <c r="AD15" i="1"/>
  <c r="AC15" i="1"/>
  <c r="W15" i="1"/>
  <c r="V15" i="1"/>
  <c r="U15" i="1"/>
  <c r="T15" i="1"/>
  <c r="N15" i="1"/>
  <c r="M15" i="1"/>
  <c r="L15" i="1"/>
  <c r="F15" i="1"/>
  <c r="E15" i="1"/>
  <c r="D15" i="1"/>
  <c r="AE14" i="1" l="1"/>
  <c r="AC14" i="1"/>
  <c r="V14" i="1"/>
  <c r="T14" i="1"/>
  <c r="M14" i="1"/>
  <c r="K13" i="1"/>
  <c r="AD13" i="1"/>
  <c r="U13" i="1"/>
  <c r="L13" i="1"/>
  <c r="D13" i="1"/>
  <c r="E14" i="1"/>
  <c r="F14" i="1" s="1"/>
  <c r="AD14" i="1"/>
  <c r="U14" i="1"/>
  <c r="L14" i="1"/>
  <c r="D14" i="1"/>
  <c r="AF14" i="1" l="1"/>
  <c r="W14" i="1"/>
  <c r="N14" i="1"/>
  <c r="AE13" i="1"/>
  <c r="V13" i="1"/>
  <c r="M13" i="1"/>
  <c r="F37" i="1" l="1"/>
  <c r="F36" i="1"/>
  <c r="F35" i="1"/>
  <c r="F34" i="1"/>
  <c r="F33" i="1"/>
  <c r="F32" i="1"/>
  <c r="F31" i="1"/>
  <c r="F30" i="1"/>
  <c r="F29" i="1"/>
  <c r="F28" i="1"/>
  <c r="F27" i="1"/>
  <c r="F26" i="1"/>
  <c r="N37" i="1"/>
  <c r="N36" i="1"/>
  <c r="N35" i="1"/>
  <c r="N34" i="1"/>
  <c r="N33" i="1"/>
  <c r="N32" i="1"/>
  <c r="N31" i="1"/>
  <c r="N30" i="1"/>
  <c r="N29" i="1"/>
  <c r="N28" i="1"/>
  <c r="N27" i="1"/>
  <c r="N26" i="1"/>
  <c r="W37" i="1"/>
  <c r="W36" i="1"/>
  <c r="W35" i="1"/>
  <c r="W34" i="1"/>
  <c r="W33" i="1"/>
  <c r="W32" i="1"/>
  <c r="W31" i="1"/>
  <c r="W30" i="1"/>
  <c r="W29" i="1"/>
  <c r="W28" i="1"/>
  <c r="W27" i="1"/>
  <c r="W26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13" i="1"/>
  <c r="W13" i="1"/>
  <c r="N13" i="1"/>
  <c r="F13" i="1"/>
  <c r="AC13" i="1" l="1"/>
  <c r="T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A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<sst xmlns="http://schemas.openxmlformats.org/spreadsheetml/2006/main" count="92" uniqueCount="29">
  <si>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</si>
  <si>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</si>
  <si>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</si>
  <si>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</si>
  <si>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</si>
  <si>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</si>
  <si>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</si>
  <si>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</si>
  <si>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</si>
  <si>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</si>
  <si>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</si>
  <si>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</si>
  <si>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</si>
  <si>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</si>
  <si>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</si>
  <si>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</si>
  <si>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</si>
  <si>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</si>
  <si>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</si>
  <si>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</si>
  <si>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</si>
  <si>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</si>
  <si>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</si>
  <si>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RRA - Rate Realignment Adjustment (Docket U-21540)</t>
  </si>
  <si>
    <t>CHARGE**</t>
  </si>
  <si>
    <t>*includes Residential per ccf EWR rate through September 2025</t>
  </si>
  <si>
    <t>**includes Commercial per meter EWR rate through September 2025</t>
  </si>
  <si>
    <t>EWR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</si>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</sst>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166" fontId="40" fillId="0" borderId="0" xfId="17247" applyNumberFormat="1" applyFont="1" applyAlignment="1">
      <alignment horizontal="center"/>
    </xf>
    <xf numFmtId="2" fontId="36" fillId="0" borderId="0" xfId="1" applyNumberFormat="1" applyFont="1"/>
    <xf numFmtId="0" fontId="36" fillId="0" borderId="9" xfId="1" applyFont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2" sqref="B22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.7109375" style="2" customWidth="1"/>
    <col min="8" max="9" width="14" style="2" customWidth="1"/>
    <col min="10" max="10" width="2.7109375" style="2" customWidth="1"/>
    <col min="11" max="11" width="14.28515625" style="2" bestFit="1" customWidth="1"/>
    <col min="12" max="12" width="11" style="2" bestFit="1" customWidth="1"/>
    <col min="13" max="13" width="11.85546875" style="2" customWidth="1"/>
    <col min="14" max="14" width="14" style="2" bestFit="1" customWidth="1"/>
    <col min="15" max="15" width="1.7109375" style="2" customWidth="1"/>
    <col min="16" max="16" width="9.5703125" style="2" bestFit="1" customWidth="1"/>
    <col min="17" max="17" width="11" style="2" customWidth="1"/>
    <col min="18" max="18" width="14" style="2" customWidth="1"/>
    <col min="19" max="19" width="2.7109375" style="2" customWidth="1"/>
    <col min="20" max="20" width="14.28515625" style="2" bestFit="1" customWidth="1"/>
    <col min="21" max="21" width="11" style="2" bestFit="1" customWidth="1"/>
    <col min="22" max="22" width="12.5703125" style="2" customWidth="1"/>
    <col min="23" max="23" width="14" style="2" bestFit="1" customWidth="1"/>
    <col min="24" max="24" width="1.7109375" style="2" customWidth="1"/>
    <col min="25" max="25" width="9.5703125" style="2" bestFit="1" customWidth="1"/>
    <col min="26" max="26" width="11.42578125" style="2" customWidth="1"/>
    <col min="27" max="27" width="14" style="2" customWidth="1"/>
    <col min="28" max="28" width="3.140625" style="2" customWidth="1"/>
    <col min="29" max="29" width="14.28515625" style="2" bestFit="1" customWidth="1"/>
    <col min="30" max="30" width="9.5703125" style="2" bestFit="1" customWidth="1"/>
    <col min="31" max="31" width="12.5703125" style="2" customWidth="1"/>
    <col min="32" max="32" width="14" style="2" bestFit="1" customWidth="1"/>
    <col min="33" max="33" width="1.7109375" style="2" customWidth="1"/>
    <col min="34" max="34" width="14" style="2" customWidth="1"/>
    <col min="35" max="35" width="10.28515625" style="2" bestFit="1" customWidth="1"/>
    <col min="36" max="36" width="10.85546875" style="2" bestFit="1" customWidth="1"/>
    <col min="37" max="16384" width="8.85546875" style="2"/>
  </cols>
  <sheetData>
    <row r="1" spans="1:3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1"/>
      <c r="AH1" s="38"/>
      <c r="AI1" s="24"/>
    </row>
    <row r="2" spans="1:36" x14ac:dyDescent="0.2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2"/>
      <c r="AH2" s="39"/>
      <c r="AI2" s="27"/>
    </row>
    <row r="3" spans="1:36" x14ac:dyDescent="0.2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2"/>
      <c r="AH3" s="39"/>
      <c r="AI3" s="27"/>
    </row>
    <row r="4" spans="1:36" ht="15.75" x14ac:dyDescent="0.25">
      <c r="A4" s="26" t="s">
        <v>23</v>
      </c>
      <c r="B4" s="23"/>
      <c r="C4" s="23"/>
      <c r="D4" s="23"/>
      <c r="E4" s="25"/>
      <c r="F4" s="25"/>
      <c r="G4" s="41"/>
      <c r="H4" s="38"/>
      <c r="I4" s="25"/>
      <c r="J4" s="25"/>
      <c r="K4" s="25"/>
      <c r="L4" s="25"/>
      <c r="M4" s="25"/>
      <c r="N4" s="25"/>
      <c r="O4" s="41"/>
      <c r="P4" s="25"/>
      <c r="Q4" s="38"/>
      <c r="R4" s="25"/>
      <c r="S4" s="25"/>
      <c r="T4" s="25"/>
      <c r="U4" s="25"/>
      <c r="V4" s="25"/>
      <c r="W4" s="25"/>
      <c r="X4" s="41"/>
      <c r="Y4" s="25"/>
      <c r="Z4" s="38"/>
      <c r="AA4" s="25"/>
      <c r="AB4" s="25"/>
      <c r="AC4" s="25"/>
      <c r="AD4" s="25"/>
      <c r="AE4" s="25"/>
      <c r="AF4" s="25"/>
      <c r="AG4" s="41"/>
      <c r="AH4" s="38"/>
      <c r="AI4" s="25"/>
    </row>
    <row r="5" spans="1:36" s="35" customFormat="1" ht="15.75" x14ac:dyDescent="0.25">
      <c r="A5" s="32"/>
      <c r="B5" s="33"/>
      <c r="C5" s="33"/>
      <c r="D5" s="33"/>
      <c r="E5" s="34"/>
      <c r="F5" s="34"/>
      <c r="G5" s="40"/>
      <c r="H5" s="37"/>
      <c r="I5" s="34"/>
      <c r="J5" s="34"/>
      <c r="K5" s="34"/>
      <c r="L5" s="34"/>
      <c r="M5" s="34"/>
      <c r="N5" s="34"/>
      <c r="O5" s="40"/>
      <c r="P5" s="34"/>
      <c r="Q5" s="37"/>
      <c r="R5" s="34"/>
      <c r="S5" s="34"/>
      <c r="T5" s="34"/>
      <c r="U5" s="34"/>
      <c r="V5" s="34"/>
      <c r="W5" s="34"/>
      <c r="X5" s="40"/>
      <c r="Y5" s="34"/>
      <c r="Z5" s="37"/>
      <c r="AA5" s="34"/>
      <c r="AB5" s="34"/>
      <c r="AC5" s="34"/>
      <c r="AD5" s="34"/>
      <c r="AE5" s="34"/>
      <c r="AF5" s="34"/>
      <c r="AG5" s="40"/>
      <c r="AH5" s="37"/>
      <c r="AI5" s="34"/>
    </row>
    <row r="6" spans="1:36" x14ac:dyDescent="0.2">
      <c r="C6" s="46" t="s">
        <v>1</v>
      </c>
      <c r="D6" s="46"/>
      <c r="E6" s="46"/>
      <c r="F6" s="46"/>
      <c r="G6" s="46"/>
      <c r="H6" s="46"/>
      <c r="I6" s="46"/>
      <c r="K6" s="46" t="s">
        <v>1</v>
      </c>
      <c r="L6" s="46"/>
      <c r="M6" s="46"/>
      <c r="N6" s="46"/>
      <c r="O6" s="46"/>
      <c r="P6" s="46"/>
      <c r="Q6" s="46"/>
      <c r="R6" s="46"/>
      <c r="T6" s="46" t="s">
        <v>1</v>
      </c>
      <c r="U6" s="46"/>
      <c r="V6" s="46"/>
      <c r="W6" s="46"/>
      <c r="X6" s="46"/>
      <c r="Y6" s="46"/>
      <c r="Z6" s="46"/>
      <c r="AA6" s="46"/>
      <c r="AC6" s="46" t="s">
        <v>1</v>
      </c>
      <c r="AD6" s="46"/>
      <c r="AE6" s="46"/>
      <c r="AF6" s="46"/>
      <c r="AG6" s="46"/>
      <c r="AH6" s="46"/>
      <c r="AI6" s="46"/>
      <c r="AJ6" s="46"/>
    </row>
    <row r="7" spans="1:36" x14ac:dyDescent="0.2">
      <c r="C7" s="47" t="s">
        <v>2</v>
      </c>
      <c r="D7" s="47"/>
      <c r="E7" s="47"/>
      <c r="F7" s="47"/>
      <c r="G7" s="47"/>
      <c r="H7" s="47"/>
      <c r="I7" s="47"/>
      <c r="K7" s="47" t="s">
        <v>3</v>
      </c>
      <c r="L7" s="47"/>
      <c r="M7" s="47"/>
      <c r="N7" s="47"/>
      <c r="O7" s="47"/>
      <c r="P7" s="47"/>
      <c r="Q7" s="47"/>
      <c r="R7" s="47"/>
      <c r="T7" s="48" t="s">
        <v>14</v>
      </c>
      <c r="U7" s="48"/>
      <c r="V7" s="48"/>
      <c r="W7" s="48"/>
      <c r="X7" s="48"/>
      <c r="Y7" s="48"/>
      <c r="Z7" s="48"/>
      <c r="AA7" s="48"/>
      <c r="AC7" s="47" t="s">
        <v>4</v>
      </c>
      <c r="AD7" s="47"/>
      <c r="AE7" s="47"/>
      <c r="AF7" s="47"/>
      <c r="AG7" s="47"/>
      <c r="AH7" s="47"/>
      <c r="AI7" s="47"/>
      <c r="AJ7" s="47"/>
    </row>
    <row r="8" spans="1:36" x14ac:dyDescent="0.2">
      <c r="H8" s="45" t="s">
        <v>28</v>
      </c>
      <c r="I8" s="45"/>
      <c r="P8" s="45" t="s">
        <v>28</v>
      </c>
      <c r="Q8" s="45"/>
      <c r="R8" s="45"/>
      <c r="Y8" s="45" t="s">
        <v>28</v>
      </c>
      <c r="Z8" s="45"/>
      <c r="AA8" s="45"/>
      <c r="AH8" s="45" t="s">
        <v>28</v>
      </c>
      <c r="AI8" s="45"/>
      <c r="AJ8" s="45"/>
    </row>
    <row r="9" spans="1:36" ht="15.75" x14ac:dyDescent="0.25">
      <c r="C9" s="3" t="s">
        <v>13</v>
      </c>
      <c r="D9" s="3" t="s">
        <v>18</v>
      </c>
      <c r="E9" s="3" t="s">
        <v>18</v>
      </c>
      <c r="F9" s="4"/>
      <c r="G9" s="4"/>
      <c r="H9" s="41" t="s">
        <v>18</v>
      </c>
      <c r="I9" s="17" t="s">
        <v>17</v>
      </c>
      <c r="J9" s="4"/>
      <c r="K9" s="3" t="s">
        <v>13</v>
      </c>
      <c r="L9" s="3" t="s">
        <v>18</v>
      </c>
      <c r="M9" s="3" t="s">
        <v>18</v>
      </c>
      <c r="N9" s="4"/>
      <c r="O9" s="4"/>
      <c r="P9" s="3"/>
      <c r="Q9" s="17" t="s">
        <v>17</v>
      </c>
      <c r="R9" s="17" t="s">
        <v>17</v>
      </c>
      <c r="T9" s="3" t="s">
        <v>13</v>
      </c>
      <c r="U9" s="3" t="s">
        <v>18</v>
      </c>
      <c r="V9" s="3" t="s">
        <v>18</v>
      </c>
      <c r="W9" s="4"/>
      <c r="X9" s="4"/>
      <c r="Y9" s="3"/>
      <c r="Z9" s="17" t="s">
        <v>17</v>
      </c>
      <c r="AA9" s="17" t="s">
        <v>17</v>
      </c>
      <c r="AB9" s="4"/>
      <c r="AC9" s="3" t="s">
        <v>13</v>
      </c>
      <c r="AD9" s="3" t="s">
        <v>18</v>
      </c>
      <c r="AE9" s="3" t="s">
        <v>18</v>
      </c>
      <c r="AH9" s="3"/>
      <c r="AI9" s="17" t="s">
        <v>17</v>
      </c>
      <c r="AJ9" s="17" t="s">
        <v>17</v>
      </c>
    </row>
    <row r="10" spans="1:36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5"/>
      <c r="H10" s="43" t="s">
        <v>27</v>
      </c>
      <c r="I10" s="17" t="s">
        <v>19</v>
      </c>
      <c r="K10" s="5" t="s">
        <v>5</v>
      </c>
      <c r="L10" s="5" t="s">
        <v>6</v>
      </c>
      <c r="M10" s="5" t="s">
        <v>7</v>
      </c>
      <c r="N10" s="5" t="s">
        <v>8</v>
      </c>
      <c r="O10" s="5"/>
      <c r="P10" s="3" t="s">
        <v>18</v>
      </c>
      <c r="Q10" s="43" t="s">
        <v>27</v>
      </c>
      <c r="R10" s="17" t="s">
        <v>19</v>
      </c>
      <c r="T10" s="5" t="s">
        <v>5</v>
      </c>
      <c r="U10" s="5" t="s">
        <v>6</v>
      </c>
      <c r="V10" s="5" t="s">
        <v>7</v>
      </c>
      <c r="W10" s="5" t="s">
        <v>8</v>
      </c>
      <c r="X10" s="5"/>
      <c r="Y10" s="3" t="s">
        <v>18</v>
      </c>
      <c r="Z10" s="43" t="s">
        <v>27</v>
      </c>
      <c r="AA10" s="17" t="s">
        <v>19</v>
      </c>
      <c r="AC10" s="5" t="s">
        <v>5</v>
      </c>
      <c r="AD10" s="5" t="s">
        <v>6</v>
      </c>
      <c r="AE10" s="5" t="s">
        <v>7</v>
      </c>
      <c r="AF10" s="5" t="s">
        <v>8</v>
      </c>
      <c r="AG10" s="5"/>
      <c r="AH10" s="3" t="s">
        <v>18</v>
      </c>
      <c r="AI10" s="43" t="s">
        <v>27</v>
      </c>
      <c r="AJ10" s="17" t="s">
        <v>19</v>
      </c>
    </row>
    <row r="11" spans="1:36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7"/>
      <c r="H11" s="18" t="s">
        <v>16</v>
      </c>
      <c r="I11" s="18" t="s">
        <v>16</v>
      </c>
      <c r="K11" s="7" t="s">
        <v>24</v>
      </c>
      <c r="L11" s="7" t="s">
        <v>11</v>
      </c>
      <c r="M11" s="7" t="s">
        <v>21</v>
      </c>
      <c r="N11" s="7" t="s">
        <v>12</v>
      </c>
      <c r="O11" s="7"/>
      <c r="P11" s="7" t="s">
        <v>22</v>
      </c>
      <c r="Q11" s="18" t="s">
        <v>16</v>
      </c>
      <c r="R11" s="18" t="s">
        <v>16</v>
      </c>
      <c r="T11" s="7" t="s">
        <v>24</v>
      </c>
      <c r="U11" s="7" t="s">
        <v>11</v>
      </c>
      <c r="V11" s="7" t="s">
        <v>21</v>
      </c>
      <c r="W11" s="7" t="s">
        <v>12</v>
      </c>
      <c r="X11" s="7"/>
      <c r="Y11" s="7" t="s">
        <v>22</v>
      </c>
      <c r="Z11" s="18" t="s">
        <v>16</v>
      </c>
      <c r="AA11" s="18" t="s">
        <v>16</v>
      </c>
      <c r="AC11" s="7" t="s">
        <v>24</v>
      </c>
      <c r="AD11" s="7" t="s">
        <v>11</v>
      </c>
      <c r="AE11" s="7" t="s">
        <v>21</v>
      </c>
      <c r="AF11" s="7" t="s">
        <v>12</v>
      </c>
      <c r="AG11" s="7"/>
      <c r="AH11" s="7" t="s">
        <v>22</v>
      </c>
      <c r="AI11" s="18" t="s">
        <v>16</v>
      </c>
      <c r="AJ11" s="18" t="s">
        <v>16</v>
      </c>
    </row>
    <row r="12" spans="1:36" x14ac:dyDescent="0.2">
      <c r="A12" s="21"/>
      <c r="B12" s="21"/>
      <c r="C12" s="8"/>
      <c r="K12" s="8"/>
      <c r="M12" s="8"/>
      <c r="R12" s="8"/>
      <c r="T12" s="8"/>
      <c r="V12" s="8"/>
      <c r="AA12" s="8"/>
      <c r="AC12" s="8"/>
    </row>
    <row r="13" spans="1:36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8"/>
      <c r="H13" s="8"/>
      <c r="I13" s="11">
        <v>0</v>
      </c>
      <c r="K13" s="28">
        <f>1.1507+0.1798</f>
        <v>1.3305</v>
      </c>
      <c r="L13" s="8">
        <f>0.34583+0.05895</f>
        <v>0.40478000000000003</v>
      </c>
      <c r="M13" s="8">
        <f>0.18625+0.00448</f>
        <v>0.19073000000000001</v>
      </c>
      <c r="N13" s="8">
        <f>L13+M13</f>
        <v>0.59550999999999998</v>
      </c>
      <c r="O13" s="8"/>
      <c r="P13" s="8">
        <v>7.1340000000000001E-2</v>
      </c>
      <c r="Q13" s="8"/>
      <c r="R13" s="11">
        <v>0</v>
      </c>
      <c r="T13" s="28">
        <f>2.7945+0.4922</f>
        <v>3.2867000000000002</v>
      </c>
      <c r="U13" s="8">
        <f>0.34583+0.05895</f>
        <v>0.40478000000000003</v>
      </c>
      <c r="V13" s="8">
        <f>0.17981+0.00448</f>
        <v>0.18429000000000001</v>
      </c>
      <c r="W13" s="8">
        <f>+U13+V13</f>
        <v>0.58906999999999998</v>
      </c>
      <c r="X13" s="8"/>
      <c r="Y13" s="8">
        <v>4.054E-2</v>
      </c>
      <c r="Z13" s="8"/>
      <c r="AA13" s="11">
        <v>0</v>
      </c>
      <c r="AC13" s="28">
        <f>13.9726+3.4757</f>
        <v>17.4483</v>
      </c>
      <c r="AD13" s="8">
        <f>0.34583+0.05895</f>
        <v>0.40478000000000003</v>
      </c>
      <c r="AE13" s="8">
        <f>0.16351+0.00448</f>
        <v>0.16799</v>
      </c>
      <c r="AF13" s="8">
        <f>+AD13+AE13</f>
        <v>0.57277</v>
      </c>
      <c r="AG13" s="8"/>
      <c r="AH13" s="2">
        <v>2.6179999999999998E-2</v>
      </c>
      <c r="AJ13" s="11">
        <v>0</v>
      </c>
    </row>
    <row r="14" spans="1:36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8"/>
      <c r="H14" s="8"/>
      <c r="I14" s="11">
        <v>0</v>
      </c>
      <c r="K14" s="28">
        <v>1.3305</v>
      </c>
      <c r="L14" s="8">
        <f>0.34583+0.05212</f>
        <v>0.39795000000000003</v>
      </c>
      <c r="M14" s="8">
        <f>0.18625+0.00448</f>
        <v>0.19073000000000001</v>
      </c>
      <c r="N14" s="8">
        <f>L14+M14</f>
        <v>0.58868000000000009</v>
      </c>
      <c r="O14" s="8"/>
      <c r="P14" s="8">
        <v>7.1340000000000001E-2</v>
      </c>
      <c r="Q14" s="8"/>
      <c r="R14" s="11">
        <v>0</v>
      </c>
      <c r="T14" s="28">
        <f>2.7945+0.4922</f>
        <v>3.2867000000000002</v>
      </c>
      <c r="U14" s="8">
        <f>0.34583+0.05212</f>
        <v>0.39795000000000003</v>
      </c>
      <c r="V14" s="8">
        <f>0.17981+0.00448</f>
        <v>0.18429000000000001</v>
      </c>
      <c r="W14" s="8">
        <f>+U14+V14</f>
        <v>0.58224000000000009</v>
      </c>
      <c r="X14" s="8"/>
      <c r="Y14" s="8">
        <v>4.054E-2</v>
      </c>
      <c r="Z14" s="8"/>
      <c r="AA14" s="11">
        <v>0</v>
      </c>
      <c r="AC14" s="28">
        <f>13.9726+3.4757</f>
        <v>17.4483</v>
      </c>
      <c r="AD14" s="8">
        <f>0.34583+0.05212</f>
        <v>0.39795000000000003</v>
      </c>
      <c r="AE14" s="8">
        <f>0.16351+0.00448</f>
        <v>0.16799</v>
      </c>
      <c r="AF14" s="8">
        <f>+AD14+AE14</f>
        <v>0.56594</v>
      </c>
      <c r="AG14" s="8"/>
      <c r="AH14" s="2">
        <v>2.6179999999999998E-2</v>
      </c>
      <c r="AJ14" s="11">
        <v>0</v>
      </c>
    </row>
    <row r="15" spans="1:36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8"/>
      <c r="H15" s="8"/>
      <c r="I15" s="11">
        <v>0</v>
      </c>
      <c r="K15" s="28">
        <v>1.3305</v>
      </c>
      <c r="L15" s="8">
        <f>0.34583+0.05212</f>
        <v>0.39795000000000003</v>
      </c>
      <c r="M15" s="8">
        <f>0.18625+0.00448</f>
        <v>0.19073000000000001</v>
      </c>
      <c r="N15" s="8">
        <f>L15+M15</f>
        <v>0.58868000000000009</v>
      </c>
      <c r="O15" s="8"/>
      <c r="P15" s="8">
        <v>7.1340000000000001E-2</v>
      </c>
      <c r="Q15" s="8"/>
      <c r="R15" s="11">
        <v>0</v>
      </c>
      <c r="T15" s="28">
        <f>2.7945+0.4922</f>
        <v>3.2867000000000002</v>
      </c>
      <c r="U15" s="8">
        <f>0.34583+0.05212</f>
        <v>0.39795000000000003</v>
      </c>
      <c r="V15" s="8">
        <f>0.17981+0.00448</f>
        <v>0.18429000000000001</v>
      </c>
      <c r="W15" s="8">
        <f>+U15+V15</f>
        <v>0.58224000000000009</v>
      </c>
      <c r="X15" s="8"/>
      <c r="Y15" s="8">
        <v>4.054E-2</v>
      </c>
      <c r="Z15" s="8"/>
      <c r="AA15" s="11">
        <v>0</v>
      </c>
      <c r="AC15" s="28">
        <f>13.9726+3.4757</f>
        <v>17.4483</v>
      </c>
      <c r="AD15" s="8">
        <f>0.34583+0.05212</f>
        <v>0.39795000000000003</v>
      </c>
      <c r="AE15" s="8">
        <f>0.16351+0.00448</f>
        <v>0.16799</v>
      </c>
      <c r="AF15" s="8">
        <f>+AD15+AE15</f>
        <v>0.56594</v>
      </c>
      <c r="AG15" s="8"/>
      <c r="AH15" s="2">
        <v>2.6179999999999998E-2</v>
      </c>
      <c r="AJ15" s="11">
        <v>0</v>
      </c>
    </row>
    <row r="16" spans="1:36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I16" s="11">
        <v>0</v>
      </c>
      <c r="K16" s="28">
        <v>1.3305</v>
      </c>
      <c r="L16" s="8">
        <f>0.38261+0.06762</f>
        <v>0.45023000000000002</v>
      </c>
      <c r="M16" s="8">
        <v>0.19073000000000001</v>
      </c>
      <c r="N16" s="8">
        <v>0.64095999999999997</v>
      </c>
      <c r="O16" s="8"/>
      <c r="P16" s="8">
        <v>7.1340000000000001E-2</v>
      </c>
      <c r="Q16" s="8"/>
      <c r="R16" s="11">
        <v>0</v>
      </c>
      <c r="T16" s="28">
        <v>3.2867000000000002</v>
      </c>
      <c r="U16" s="8">
        <f>0.38261+0.06762</f>
        <v>0.45023000000000002</v>
      </c>
      <c r="V16" s="8">
        <v>0.18429000000000001</v>
      </c>
      <c r="W16" s="8">
        <v>0.63451999999999997</v>
      </c>
      <c r="X16" s="8"/>
      <c r="Y16" s="8">
        <v>4.054E-2</v>
      </c>
      <c r="Z16" s="8"/>
      <c r="AA16" s="11">
        <v>0</v>
      </c>
      <c r="AC16" s="28">
        <v>17.4483</v>
      </c>
      <c r="AD16" s="8">
        <f>0.38261+0.06762</f>
        <v>0.45023000000000002</v>
      </c>
      <c r="AE16" s="8">
        <v>0.16799</v>
      </c>
      <c r="AF16" s="2">
        <v>0.61821999999999999</v>
      </c>
      <c r="AH16" s="2">
        <v>2.6179999999999998E-2</v>
      </c>
      <c r="AJ16" s="11">
        <v>0</v>
      </c>
    </row>
    <row r="17" spans="1:36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I17" s="11">
        <v>0</v>
      </c>
      <c r="K17" s="28">
        <v>1.3305</v>
      </c>
      <c r="L17" s="8">
        <v>0.50675999999999999</v>
      </c>
      <c r="M17" s="8">
        <v>0.19073000000000001</v>
      </c>
      <c r="N17" s="8">
        <v>0.69748999999999994</v>
      </c>
      <c r="O17" s="8"/>
      <c r="P17" s="8">
        <v>7.1340000000000001E-2</v>
      </c>
      <c r="Q17" s="8"/>
      <c r="R17" s="11">
        <v>0</v>
      </c>
      <c r="T17" s="28">
        <v>3.2867000000000002</v>
      </c>
      <c r="U17" s="8">
        <v>0.50675999999999999</v>
      </c>
      <c r="V17" s="8">
        <v>0.18429000000000001</v>
      </c>
      <c r="W17" s="8">
        <v>0.69104999999999994</v>
      </c>
      <c r="X17" s="8"/>
      <c r="Y17" s="8">
        <v>4.054E-2</v>
      </c>
      <c r="Z17" s="8"/>
      <c r="AA17" s="11">
        <v>0</v>
      </c>
      <c r="AC17" s="28">
        <v>17.4483</v>
      </c>
      <c r="AD17" s="8">
        <v>0.50675999999999999</v>
      </c>
      <c r="AE17" s="8">
        <v>0.16799</v>
      </c>
      <c r="AF17" s="2">
        <v>0.67474999999999996</v>
      </c>
      <c r="AH17" s="2">
        <v>2.6179999999999998E-2</v>
      </c>
      <c r="AJ17" s="11">
        <v>0</v>
      </c>
    </row>
    <row r="18" spans="1:36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I18" s="11">
        <v>0</v>
      </c>
      <c r="K18" s="28">
        <v>1.3305</v>
      </c>
      <c r="L18" s="8">
        <v>0.48185</v>
      </c>
      <c r="M18" s="8">
        <v>0.19073000000000001</v>
      </c>
      <c r="N18" s="8">
        <v>0.67257999999999996</v>
      </c>
      <c r="O18" s="8"/>
      <c r="P18" s="8">
        <v>7.1340000000000001E-2</v>
      </c>
      <c r="Q18" s="8"/>
      <c r="R18" s="11">
        <v>0</v>
      </c>
      <c r="T18" s="28">
        <v>3.2867000000000002</v>
      </c>
      <c r="U18" s="8">
        <v>0.48185</v>
      </c>
      <c r="V18" s="8">
        <v>0.18429000000000001</v>
      </c>
      <c r="W18" s="8">
        <v>0.66613999999999995</v>
      </c>
      <c r="X18" s="8"/>
      <c r="Y18" s="8">
        <v>4.054E-2</v>
      </c>
      <c r="Z18" s="8"/>
      <c r="AA18" s="11">
        <v>0</v>
      </c>
      <c r="AC18" s="28">
        <v>17.4483</v>
      </c>
      <c r="AD18" s="8">
        <v>0.48185</v>
      </c>
      <c r="AE18" s="8">
        <v>0.16799</v>
      </c>
      <c r="AF18" s="2">
        <v>0.64983999999999997</v>
      </c>
      <c r="AH18" s="2">
        <v>2.6179999999999998E-2</v>
      </c>
      <c r="AJ18" s="11">
        <v>0</v>
      </c>
    </row>
    <row r="19" spans="1:36" x14ac:dyDescent="0.2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I19" s="11">
        <v>0</v>
      </c>
      <c r="K19" s="28">
        <v>1.3305</v>
      </c>
      <c r="L19" s="8">
        <v>0.47131000000000001</v>
      </c>
      <c r="M19" s="8">
        <v>0.19073000000000001</v>
      </c>
      <c r="N19" s="8">
        <v>0.66203999999999996</v>
      </c>
      <c r="O19" s="8"/>
      <c r="P19" s="8">
        <v>7.1340000000000001E-2</v>
      </c>
      <c r="Q19" s="8"/>
      <c r="R19" s="11">
        <v>0</v>
      </c>
      <c r="T19" s="28">
        <v>3.2867000000000002</v>
      </c>
      <c r="U19" s="8">
        <v>0.47131000000000001</v>
      </c>
      <c r="V19" s="8">
        <v>0.18429000000000001</v>
      </c>
      <c r="W19" s="8">
        <v>0.65559999999999996</v>
      </c>
      <c r="X19" s="8"/>
      <c r="Y19" s="8">
        <v>4.054E-2</v>
      </c>
      <c r="Z19" s="8"/>
      <c r="AA19" s="11">
        <v>0</v>
      </c>
      <c r="AC19" s="28">
        <v>17.4483</v>
      </c>
      <c r="AD19" s="8">
        <v>0.47131000000000001</v>
      </c>
      <c r="AE19" s="8">
        <v>0.16799</v>
      </c>
      <c r="AF19" s="8">
        <v>0.63929999999999998</v>
      </c>
      <c r="AG19" s="8"/>
      <c r="AH19" s="2">
        <v>2.6179999999999998E-2</v>
      </c>
      <c r="AJ19" s="11">
        <v>0</v>
      </c>
    </row>
    <row r="20" spans="1:36" x14ac:dyDescent="0.2">
      <c r="A20" s="22">
        <v>2025</v>
      </c>
      <c r="B20" s="16">
        <v>8</v>
      </c>
      <c r="C20" s="11">
        <v>0.4274</v>
      </c>
      <c r="D20" s="8">
        <v>0.45023000000000002</v>
      </c>
      <c r="E20" s="28">
        <v>0.30759999999999998</v>
      </c>
      <c r="F20" s="2">
        <v>0.75783</v>
      </c>
      <c r="I20" s="11">
        <v>0</v>
      </c>
      <c r="K20" s="28">
        <v>1.3305</v>
      </c>
      <c r="L20" s="8">
        <v>0.45023000000000002</v>
      </c>
      <c r="M20" s="8">
        <v>0.19073000000000001</v>
      </c>
      <c r="N20" s="8">
        <v>0.64095999999999997</v>
      </c>
      <c r="O20" s="8"/>
      <c r="P20" s="8">
        <v>7.1340000000000001E-2</v>
      </c>
      <c r="Q20" s="8"/>
      <c r="R20" s="11">
        <v>0</v>
      </c>
      <c r="T20" s="28">
        <v>3.2867000000000002</v>
      </c>
      <c r="U20" s="8">
        <v>0.45023000000000002</v>
      </c>
      <c r="V20" s="8">
        <v>0.18429000000000001</v>
      </c>
      <c r="W20" s="8">
        <v>0.63451999999999997</v>
      </c>
      <c r="X20" s="8"/>
      <c r="Y20" s="8">
        <v>4.054E-2</v>
      </c>
      <c r="Z20" s="8"/>
      <c r="AA20" s="11">
        <v>0</v>
      </c>
      <c r="AC20" s="28">
        <v>17.4483</v>
      </c>
      <c r="AD20" s="8">
        <v>0.45023000000000002</v>
      </c>
      <c r="AE20" s="8">
        <v>0.16799</v>
      </c>
      <c r="AF20" s="2">
        <v>0.61821999999999999</v>
      </c>
      <c r="AH20" s="2">
        <v>2.6179999999999998E-2</v>
      </c>
      <c r="AJ20" s="11">
        <v>0</v>
      </c>
    </row>
    <row r="21" spans="1:36" x14ac:dyDescent="0.2">
      <c r="A21" s="22">
        <v>2025</v>
      </c>
      <c r="B21" s="16">
        <v>9</v>
      </c>
      <c r="C21" s="11">
        <v>0.4274</v>
      </c>
      <c r="D21" s="8">
        <v>0.54764999999999997</v>
      </c>
      <c r="E21" s="28">
        <v>0.30759999999999998</v>
      </c>
      <c r="F21" s="2">
        <v>0.85524999999999995</v>
      </c>
      <c r="I21" s="11">
        <v>0</v>
      </c>
      <c r="K21" s="28">
        <v>1.3305</v>
      </c>
      <c r="L21" s="8">
        <v>0.54764999999999997</v>
      </c>
      <c r="M21" s="8">
        <v>0.19073000000000001</v>
      </c>
      <c r="N21" s="8">
        <v>0.73838000000000004</v>
      </c>
      <c r="O21" s="8"/>
      <c r="P21" s="8">
        <v>7.1340000000000001E-2</v>
      </c>
      <c r="Q21" s="8"/>
      <c r="R21" s="11">
        <v>0</v>
      </c>
      <c r="T21" s="28">
        <v>3.2867000000000002</v>
      </c>
      <c r="U21" s="8">
        <v>0.54764999999999997</v>
      </c>
      <c r="V21" s="8">
        <v>0.18429000000000001</v>
      </c>
      <c r="W21" s="8">
        <v>0.73194000000000004</v>
      </c>
      <c r="X21" s="8"/>
      <c r="Y21" s="8">
        <v>4.054E-2</v>
      </c>
      <c r="Z21" s="8"/>
      <c r="AA21" s="11">
        <v>0</v>
      </c>
      <c r="AC21" s="28">
        <v>17.4483</v>
      </c>
      <c r="AD21" s="8">
        <v>0.54764999999999997</v>
      </c>
      <c r="AE21" s="8">
        <v>0.16799</v>
      </c>
      <c r="AF21" s="2">
        <v>0.71563999999999994</v>
      </c>
      <c r="AH21" s="2">
        <v>2.6179999999999998E-2</v>
      </c>
      <c r="AJ21" s="11">
        <v>0</v>
      </c>
    </row>
    <row r="22" spans="1:36" x14ac:dyDescent="0.2">
      <c r="A22" s="22">
        <v>2025</v>
      </c>
      <c r="B22" s="16">
        <v>10</v>
      </c>
      <c r="C22" s="11">
        <v>0.4274</v>
      </c>
      <c r="D22" s="8">
        <v>0.54764999999999997</v>
      </c>
      <c r="E22" s="10">
        <v>0.28826999999999997</v>
      </c>
      <c r="F22" s="2">
        <v>0.83592</v>
      </c>
      <c r="H22" s="2">
        <v>3.474E-2</v>
      </c>
      <c r="I22" s="11">
        <v>0</v>
      </c>
      <c r="K22" s="11">
        <v>1.1507000000000001</v>
      </c>
      <c r="L22" s="8">
        <v>0.54764999999999997</v>
      </c>
      <c r="M22" s="8">
        <v>0.19073000000000001</v>
      </c>
      <c r="N22" s="8">
        <v>0.73838000000000004</v>
      </c>
      <c r="O22" s="8"/>
      <c r="P22" s="8">
        <v>7.1340000000000001E-2</v>
      </c>
      <c r="Q22" s="44">
        <v>9.73</v>
      </c>
      <c r="R22" s="11">
        <v>0</v>
      </c>
      <c r="T22" s="11">
        <v>2.7945000000000002</v>
      </c>
      <c r="U22" s="8">
        <v>0.54764999999999997</v>
      </c>
      <c r="V22" s="8">
        <v>0.18429000000000001</v>
      </c>
      <c r="W22" s="8">
        <v>0.73194000000000004</v>
      </c>
      <c r="X22" s="8"/>
      <c r="Y22" s="8">
        <v>4.054E-2</v>
      </c>
      <c r="Z22" s="44">
        <v>27.54</v>
      </c>
      <c r="AA22" s="11">
        <v>0</v>
      </c>
      <c r="AC22" s="11">
        <v>13.9726</v>
      </c>
      <c r="AD22" s="8">
        <v>0.54764999999999997</v>
      </c>
      <c r="AE22" s="8">
        <v>0.16799</v>
      </c>
      <c r="AF22" s="2">
        <v>0.71563999999999994</v>
      </c>
      <c r="AH22" s="2">
        <v>2.6179999999999998E-2</v>
      </c>
      <c r="AI22" s="2">
        <v>177.09</v>
      </c>
      <c r="AJ22" s="11">
        <v>0</v>
      </c>
    </row>
    <row r="23" spans="1:36" hidden="1" x14ac:dyDescent="0.2">
      <c r="A23" s="22">
        <v>2025</v>
      </c>
      <c r="B23" s="16">
        <v>11</v>
      </c>
      <c r="C23" s="11"/>
      <c r="D23" s="8"/>
      <c r="E23" s="29"/>
      <c r="I23" s="11"/>
      <c r="K23" s="28"/>
      <c r="L23" s="8"/>
      <c r="M23" s="8"/>
      <c r="N23" s="8"/>
      <c r="O23" s="8"/>
      <c r="P23" s="8"/>
      <c r="Q23" s="8"/>
      <c r="R23" s="11"/>
      <c r="T23" s="28"/>
      <c r="U23" s="8"/>
      <c r="V23" s="8"/>
      <c r="W23" s="8"/>
      <c r="X23" s="8"/>
      <c r="Y23" s="8"/>
      <c r="Z23" s="8"/>
      <c r="AA23" s="11"/>
      <c r="AC23" s="28"/>
      <c r="AD23" s="8"/>
      <c r="AE23" s="8"/>
      <c r="AJ23" s="11"/>
    </row>
    <row r="24" spans="1:36" hidden="1" x14ac:dyDescent="0.2">
      <c r="A24" s="22">
        <v>2025</v>
      </c>
      <c r="B24" s="16">
        <v>12</v>
      </c>
      <c r="C24" s="11"/>
      <c r="D24" s="8"/>
      <c r="E24" s="29"/>
      <c r="I24" s="11"/>
      <c r="K24" s="28"/>
      <c r="L24" s="8"/>
      <c r="M24" s="8"/>
      <c r="N24" s="8"/>
      <c r="O24" s="8"/>
      <c r="P24" s="8"/>
      <c r="Q24" s="8"/>
      <c r="R24" s="11"/>
      <c r="T24" s="28"/>
      <c r="U24" s="8"/>
      <c r="V24" s="8"/>
      <c r="W24" s="8"/>
      <c r="X24" s="8"/>
      <c r="Y24" s="8"/>
      <c r="Z24" s="8"/>
      <c r="AA24" s="11"/>
      <c r="AC24" s="28"/>
      <c r="AD24" s="8"/>
      <c r="AE24" s="8"/>
      <c r="AJ24" s="11"/>
    </row>
    <row r="25" spans="1:36" x14ac:dyDescent="0.2">
      <c r="C25" s="8"/>
      <c r="D25" s="8"/>
      <c r="E25" s="36"/>
      <c r="K25" s="28"/>
      <c r="M25" s="8"/>
      <c r="R25" s="8"/>
      <c r="T25" s="28"/>
      <c r="V25" s="8"/>
      <c r="AA25" s="8"/>
      <c r="AC25" s="28"/>
    </row>
    <row r="26" spans="1:36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I26" s="11">
        <v>0</v>
      </c>
      <c r="K26" s="28">
        <v>1.2706986849459185</v>
      </c>
      <c r="L26" s="8">
        <v>0.35189999999999999</v>
      </c>
      <c r="M26" s="8">
        <v>0.18618999999999999</v>
      </c>
      <c r="N26" s="8">
        <f t="shared" ref="N26:N37" si="1">L26+M26</f>
        <v>0.53808999999999996</v>
      </c>
      <c r="O26" s="8"/>
      <c r="P26" s="8"/>
      <c r="Q26" s="8"/>
      <c r="R26" s="11">
        <v>0</v>
      </c>
      <c r="T26" s="28">
        <v>2.6492</v>
      </c>
      <c r="U26" s="8">
        <v>0.35189999999999999</v>
      </c>
      <c r="V26" s="8">
        <v>0.18051999999999999</v>
      </c>
      <c r="W26" s="8">
        <f t="shared" ref="W26:W37" si="2">+U26+V26</f>
        <v>0.53242</v>
      </c>
      <c r="X26" s="8"/>
      <c r="Y26" s="8"/>
      <c r="Z26" s="8"/>
      <c r="AA26" s="11">
        <v>0</v>
      </c>
      <c r="AC26" s="28">
        <v>18.819600000000001</v>
      </c>
      <c r="AD26" s="8">
        <v>0.35189999999999999</v>
      </c>
      <c r="AE26" s="8">
        <v>0.12075000000000001</v>
      </c>
      <c r="AF26" s="2">
        <f t="shared" ref="AF26:AF37" si="3">+AD26+AE26</f>
        <v>0.47265000000000001</v>
      </c>
      <c r="AJ26" s="11">
        <v>0</v>
      </c>
    </row>
    <row r="27" spans="1:36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/>
      <c r="H27" s="8"/>
      <c r="I27" s="8">
        <v>0</v>
      </c>
      <c r="K27" s="28">
        <v>1.2706986849459185</v>
      </c>
      <c r="L27" s="8">
        <v>0.35758999999999996</v>
      </c>
      <c r="M27" s="8">
        <v>0.18618999999999999</v>
      </c>
      <c r="N27" s="8">
        <f t="shared" si="1"/>
        <v>0.54377999999999993</v>
      </c>
      <c r="O27" s="8"/>
      <c r="P27" s="8"/>
      <c r="Q27" s="8"/>
      <c r="R27" s="8">
        <v>0</v>
      </c>
      <c r="T27" s="28">
        <v>2.6492</v>
      </c>
      <c r="U27" s="8">
        <v>0.35758999999999996</v>
      </c>
      <c r="V27" s="8">
        <v>0.18051999999999999</v>
      </c>
      <c r="W27" s="8">
        <f t="shared" si="2"/>
        <v>0.53810999999999998</v>
      </c>
      <c r="X27" s="8"/>
      <c r="Y27" s="8"/>
      <c r="Z27" s="8"/>
      <c r="AA27" s="8">
        <v>0</v>
      </c>
      <c r="AC27" s="28">
        <v>18.819600000000001</v>
      </c>
      <c r="AD27" s="8">
        <v>0.35758999999999996</v>
      </c>
      <c r="AE27" s="8">
        <v>0.12075000000000001</v>
      </c>
      <c r="AF27" s="2">
        <f t="shared" si="3"/>
        <v>0.47833999999999999</v>
      </c>
      <c r="AJ27" s="11">
        <v>0</v>
      </c>
    </row>
    <row r="28" spans="1:36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I28" s="8">
        <v>0</v>
      </c>
      <c r="K28" s="28">
        <v>1.2706986849459185</v>
      </c>
      <c r="L28" s="8">
        <v>0.38733000000000001</v>
      </c>
      <c r="M28" s="8">
        <v>0.18618999999999999</v>
      </c>
      <c r="N28" s="8">
        <f t="shared" si="1"/>
        <v>0.57352000000000003</v>
      </c>
      <c r="O28" s="8"/>
      <c r="P28" s="8"/>
      <c r="Q28" s="8"/>
      <c r="R28" s="8">
        <v>0</v>
      </c>
      <c r="T28" s="28">
        <v>2.6492</v>
      </c>
      <c r="U28" s="8">
        <v>0.38733000000000001</v>
      </c>
      <c r="V28" s="8">
        <v>0.18051999999999999</v>
      </c>
      <c r="W28" s="8">
        <f t="shared" si="2"/>
        <v>0.56784999999999997</v>
      </c>
      <c r="X28" s="8"/>
      <c r="Y28" s="8"/>
      <c r="Z28" s="8"/>
      <c r="AA28" s="8">
        <v>0</v>
      </c>
      <c r="AC28" s="28">
        <v>18.819600000000001</v>
      </c>
      <c r="AD28" s="8">
        <v>0.38733000000000001</v>
      </c>
      <c r="AE28" s="8">
        <v>0.12075000000000001</v>
      </c>
      <c r="AF28" s="2">
        <f t="shared" si="3"/>
        <v>0.50807999999999998</v>
      </c>
      <c r="AJ28" s="11">
        <v>0</v>
      </c>
    </row>
    <row r="29" spans="1:36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I29" s="8">
        <v>0</v>
      </c>
      <c r="K29" s="28">
        <v>1.2706986849459185</v>
      </c>
      <c r="L29" s="8">
        <v>0.40222999999999998</v>
      </c>
      <c r="M29" s="8">
        <v>0.18618999999999999</v>
      </c>
      <c r="N29" s="8">
        <f t="shared" si="1"/>
        <v>0.58841999999999994</v>
      </c>
      <c r="O29" s="8"/>
      <c r="P29" s="8"/>
      <c r="Q29" s="8"/>
      <c r="R29" s="8">
        <v>0</v>
      </c>
      <c r="T29" s="28">
        <v>2.6492</v>
      </c>
      <c r="U29" s="8">
        <v>0.40222999999999998</v>
      </c>
      <c r="V29" s="8">
        <v>0.18051999999999999</v>
      </c>
      <c r="W29" s="8">
        <f t="shared" si="2"/>
        <v>0.58274999999999999</v>
      </c>
      <c r="X29" s="8"/>
      <c r="Y29" s="8"/>
      <c r="Z29" s="8"/>
      <c r="AA29" s="8">
        <v>0</v>
      </c>
      <c r="AC29" s="28">
        <v>18.819600000000001</v>
      </c>
      <c r="AD29" s="8">
        <v>0.40222999999999998</v>
      </c>
      <c r="AE29" s="8">
        <v>0.12075000000000001</v>
      </c>
      <c r="AF29" s="2">
        <f t="shared" si="3"/>
        <v>0.52298</v>
      </c>
      <c r="AJ29" s="11">
        <v>0</v>
      </c>
    </row>
    <row r="30" spans="1:36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I30" s="8">
        <v>0</v>
      </c>
      <c r="K30" s="28">
        <v>1.2706986849459185</v>
      </c>
      <c r="L30" s="8">
        <v>0.38186999999999999</v>
      </c>
      <c r="M30" s="8">
        <v>0.18618999999999999</v>
      </c>
      <c r="N30" s="8">
        <f t="shared" si="1"/>
        <v>0.56806000000000001</v>
      </c>
      <c r="O30" s="8"/>
      <c r="P30" s="8"/>
      <c r="Q30" s="8"/>
      <c r="R30" s="8">
        <v>0</v>
      </c>
      <c r="T30" s="28">
        <v>2.6492</v>
      </c>
      <c r="U30" s="8">
        <v>0.38186999999999999</v>
      </c>
      <c r="V30" s="8">
        <v>0.18051999999999999</v>
      </c>
      <c r="W30" s="8">
        <f t="shared" si="2"/>
        <v>0.56238999999999995</v>
      </c>
      <c r="X30" s="8"/>
      <c r="Y30" s="8"/>
      <c r="Z30" s="8"/>
      <c r="AA30" s="8">
        <v>0</v>
      </c>
      <c r="AC30" s="28">
        <v>18.819600000000001</v>
      </c>
      <c r="AD30" s="8">
        <v>0.38186999999999999</v>
      </c>
      <c r="AE30" s="8">
        <v>0.12075000000000001</v>
      </c>
      <c r="AF30" s="2">
        <f t="shared" si="3"/>
        <v>0.50261999999999996</v>
      </c>
      <c r="AJ30" s="11">
        <v>0</v>
      </c>
    </row>
    <row r="31" spans="1:36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I31" s="8">
        <v>0</v>
      </c>
      <c r="K31" s="28">
        <v>1.2706986849459185</v>
      </c>
      <c r="L31" s="8">
        <v>0.40222999999999998</v>
      </c>
      <c r="M31" s="8">
        <v>0.18618999999999999</v>
      </c>
      <c r="N31" s="8">
        <f t="shared" si="1"/>
        <v>0.58841999999999994</v>
      </c>
      <c r="O31" s="8"/>
      <c r="P31" s="8"/>
      <c r="Q31" s="8"/>
      <c r="R31" s="8">
        <v>0</v>
      </c>
      <c r="T31" s="28">
        <v>2.6492</v>
      </c>
      <c r="U31" s="8">
        <v>0.40222999999999998</v>
      </c>
      <c r="V31" s="8">
        <v>0.18051999999999999</v>
      </c>
      <c r="W31" s="8">
        <f t="shared" si="2"/>
        <v>0.58274999999999999</v>
      </c>
      <c r="X31" s="8"/>
      <c r="Y31" s="8"/>
      <c r="Z31" s="8"/>
      <c r="AA31" s="8">
        <v>0</v>
      </c>
      <c r="AC31" s="28">
        <v>18.819600000000001</v>
      </c>
      <c r="AD31" s="8">
        <v>0.40222999999999998</v>
      </c>
      <c r="AE31" s="8">
        <v>0.12075000000000001</v>
      </c>
      <c r="AF31" s="2">
        <f t="shared" si="3"/>
        <v>0.52298</v>
      </c>
      <c r="AJ31" s="11">
        <v>0</v>
      </c>
    </row>
    <row r="32" spans="1:36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I32" s="8">
        <v>0</v>
      </c>
      <c r="K32" s="28">
        <v>1.2706986849459185</v>
      </c>
      <c r="L32" s="8">
        <v>0.39116000000000001</v>
      </c>
      <c r="M32" s="8">
        <v>0.18618999999999999</v>
      </c>
      <c r="N32" s="8">
        <f t="shared" si="1"/>
        <v>0.57735000000000003</v>
      </c>
      <c r="O32" s="8"/>
      <c r="P32" s="8"/>
      <c r="Q32" s="8"/>
      <c r="R32" s="8">
        <v>0</v>
      </c>
      <c r="T32" s="28">
        <v>2.6492</v>
      </c>
      <c r="U32" s="8">
        <v>0.39116000000000001</v>
      </c>
      <c r="V32" s="8">
        <v>0.18051999999999999</v>
      </c>
      <c r="W32" s="8">
        <f t="shared" si="2"/>
        <v>0.57167999999999997</v>
      </c>
      <c r="X32" s="8"/>
      <c r="Y32" s="8"/>
      <c r="Z32" s="8"/>
      <c r="AA32" s="8">
        <v>0</v>
      </c>
      <c r="AC32" s="28">
        <v>18.819600000000001</v>
      </c>
      <c r="AD32" s="8">
        <v>0.39116000000000001</v>
      </c>
      <c r="AE32" s="8">
        <v>0.12075000000000001</v>
      </c>
      <c r="AF32" s="2">
        <f t="shared" si="3"/>
        <v>0.51190999999999998</v>
      </c>
      <c r="AJ32" s="11">
        <v>0</v>
      </c>
    </row>
    <row r="33" spans="1:36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I33" s="8">
        <v>0</v>
      </c>
      <c r="K33" s="28">
        <v>1.2706986849459185</v>
      </c>
      <c r="L33" s="8">
        <v>0.39116000000000001</v>
      </c>
      <c r="M33" s="8">
        <v>0.18618999999999999</v>
      </c>
      <c r="N33" s="8">
        <f t="shared" si="1"/>
        <v>0.57735000000000003</v>
      </c>
      <c r="O33" s="8"/>
      <c r="P33" s="8"/>
      <c r="Q33" s="8"/>
      <c r="R33" s="8">
        <v>0</v>
      </c>
      <c r="T33" s="28">
        <v>2.6492</v>
      </c>
      <c r="U33" s="8">
        <v>0.39116000000000001</v>
      </c>
      <c r="V33" s="8">
        <v>0.18051999999999999</v>
      </c>
      <c r="W33" s="8">
        <f t="shared" si="2"/>
        <v>0.57167999999999997</v>
      </c>
      <c r="X33" s="8"/>
      <c r="Y33" s="8"/>
      <c r="Z33" s="8"/>
      <c r="AA33" s="8">
        <v>0</v>
      </c>
      <c r="AC33" s="28">
        <v>18.819600000000001</v>
      </c>
      <c r="AD33" s="8">
        <v>0.39116000000000001</v>
      </c>
      <c r="AE33" s="8">
        <v>0.12075000000000001</v>
      </c>
      <c r="AF33" s="2">
        <f t="shared" si="3"/>
        <v>0.51190999999999998</v>
      </c>
      <c r="AJ33" s="11">
        <v>0</v>
      </c>
    </row>
    <row r="34" spans="1:36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I34" s="8">
        <v>0</v>
      </c>
      <c r="K34" s="28">
        <v>1.3305</v>
      </c>
      <c r="L34" s="8">
        <v>0.39116000000000001</v>
      </c>
      <c r="M34" s="8">
        <v>0.18618999999999999</v>
      </c>
      <c r="N34" s="8">
        <f t="shared" si="1"/>
        <v>0.57735000000000003</v>
      </c>
      <c r="O34" s="8"/>
      <c r="P34" s="8"/>
      <c r="Q34" s="8"/>
      <c r="R34" s="8">
        <v>0</v>
      </c>
      <c r="T34" s="28">
        <v>2.1360000000000001</v>
      </c>
      <c r="U34" s="8">
        <v>0.39116000000000001</v>
      </c>
      <c r="V34" s="8">
        <v>0.18051999999999999</v>
      </c>
      <c r="W34" s="8">
        <f t="shared" si="2"/>
        <v>0.57167999999999997</v>
      </c>
      <c r="X34" s="8"/>
      <c r="Y34" s="8"/>
      <c r="Z34" s="8"/>
      <c r="AA34" s="8">
        <v>0</v>
      </c>
      <c r="AC34" s="28">
        <v>17.4483</v>
      </c>
      <c r="AD34" s="8">
        <v>0.39116000000000001</v>
      </c>
      <c r="AE34" s="8">
        <v>0.12075000000000001</v>
      </c>
      <c r="AF34" s="8">
        <f t="shared" si="3"/>
        <v>0.51190999999999998</v>
      </c>
      <c r="AG34" s="8"/>
      <c r="AH34" s="8"/>
      <c r="AI34" s="8"/>
      <c r="AJ34" s="11">
        <v>0</v>
      </c>
    </row>
    <row r="35" spans="1:36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I35" s="8">
        <v>0</v>
      </c>
      <c r="K35" s="28">
        <v>1.3305</v>
      </c>
      <c r="L35" s="8">
        <v>0.41175000000000006</v>
      </c>
      <c r="M35" s="8">
        <v>0.18618999999999999</v>
      </c>
      <c r="N35" s="8">
        <f t="shared" si="1"/>
        <v>0.59794000000000003</v>
      </c>
      <c r="O35" s="8"/>
      <c r="P35" s="8"/>
      <c r="Q35" s="8"/>
      <c r="R35" s="8">
        <v>0</v>
      </c>
      <c r="T35" s="28">
        <v>2.1360000000000001</v>
      </c>
      <c r="U35" s="8">
        <v>0.41175000000000006</v>
      </c>
      <c r="V35" s="8">
        <v>0.18051999999999999</v>
      </c>
      <c r="W35" s="8">
        <f t="shared" si="2"/>
        <v>0.59227000000000007</v>
      </c>
      <c r="X35" s="8"/>
      <c r="Y35" s="8"/>
      <c r="Z35" s="8"/>
      <c r="AA35" s="8">
        <v>0</v>
      </c>
      <c r="AC35" s="28">
        <v>17.4483</v>
      </c>
      <c r="AD35" s="8">
        <v>0.41175000000000006</v>
      </c>
      <c r="AE35" s="8">
        <v>0.12075000000000001</v>
      </c>
      <c r="AF35" s="8">
        <f t="shared" si="3"/>
        <v>0.53250000000000008</v>
      </c>
      <c r="AG35" s="8"/>
      <c r="AH35" s="8"/>
      <c r="AI35" s="8"/>
      <c r="AJ35" s="11">
        <v>0</v>
      </c>
    </row>
    <row r="36" spans="1:36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I36" s="8">
        <v>0</v>
      </c>
      <c r="K36" s="28">
        <v>1.3305</v>
      </c>
      <c r="L36" s="8">
        <v>0.41175000000000006</v>
      </c>
      <c r="M36" s="8">
        <v>0.18618999999999999</v>
      </c>
      <c r="N36" s="8">
        <f t="shared" si="1"/>
        <v>0.59794000000000003</v>
      </c>
      <c r="O36" s="8"/>
      <c r="P36" s="8"/>
      <c r="Q36" s="8"/>
      <c r="R36" s="8">
        <v>0</v>
      </c>
      <c r="T36" s="28">
        <v>2.1360000000000001</v>
      </c>
      <c r="U36" s="8">
        <v>0.41175000000000006</v>
      </c>
      <c r="V36" s="8">
        <v>0.18051999999999999</v>
      </c>
      <c r="W36" s="8">
        <f t="shared" si="2"/>
        <v>0.59227000000000007</v>
      </c>
      <c r="X36" s="8"/>
      <c r="Y36" s="8"/>
      <c r="Z36" s="8"/>
      <c r="AA36" s="8">
        <v>0</v>
      </c>
      <c r="AC36" s="28">
        <v>17.4483</v>
      </c>
      <c r="AD36" s="8">
        <v>0.41175000000000006</v>
      </c>
      <c r="AE36" s="8">
        <v>0.12075000000000001</v>
      </c>
      <c r="AF36" s="8">
        <f t="shared" si="3"/>
        <v>0.53250000000000008</v>
      </c>
      <c r="AG36" s="8"/>
      <c r="AH36" s="8"/>
      <c r="AI36" s="8"/>
      <c r="AJ36" s="11">
        <v>0</v>
      </c>
    </row>
    <row r="37" spans="1:36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/>
      <c r="H37" s="8"/>
      <c r="I37" s="8">
        <v>0</v>
      </c>
      <c r="K37" s="28">
        <v>1.3305</v>
      </c>
      <c r="L37" s="8">
        <v>0.41175000000000006</v>
      </c>
      <c r="M37" s="8">
        <v>0.18618999999999999</v>
      </c>
      <c r="N37" s="8">
        <f t="shared" si="1"/>
        <v>0.59794000000000003</v>
      </c>
      <c r="O37" s="8"/>
      <c r="P37" s="8"/>
      <c r="Q37" s="8"/>
      <c r="R37" s="8">
        <v>0</v>
      </c>
      <c r="T37" s="28">
        <v>2.1360000000000001</v>
      </c>
      <c r="U37" s="8">
        <v>0.41175000000000006</v>
      </c>
      <c r="V37" s="8">
        <v>0.18051999999999999</v>
      </c>
      <c r="W37" s="8">
        <f t="shared" si="2"/>
        <v>0.59227000000000007</v>
      </c>
      <c r="X37" s="8"/>
      <c r="Y37" s="8"/>
      <c r="Z37" s="8"/>
      <c r="AA37" s="8">
        <v>0</v>
      </c>
      <c r="AC37" s="28">
        <v>17.4483</v>
      </c>
      <c r="AD37" s="8">
        <v>0.41175000000000006</v>
      </c>
      <c r="AE37" s="8">
        <v>0.12075000000000001</v>
      </c>
      <c r="AF37" s="8">
        <f t="shared" si="3"/>
        <v>0.53250000000000008</v>
      </c>
      <c r="AG37" s="8"/>
      <c r="AH37" s="8"/>
      <c r="AI37" s="8"/>
      <c r="AJ37" s="11">
        <v>0</v>
      </c>
    </row>
    <row r="38" spans="1:36" x14ac:dyDescent="0.2">
      <c r="A38" s="20"/>
      <c r="B38" s="20"/>
      <c r="C38" s="8"/>
      <c r="E38" s="29"/>
      <c r="K38" s="28"/>
      <c r="M38" s="8"/>
      <c r="R38" s="8"/>
      <c r="T38" s="28"/>
      <c r="V38" s="8"/>
      <c r="AA38" s="8"/>
      <c r="AC38" s="28"/>
    </row>
    <row r="39" spans="1:36" x14ac:dyDescent="0.2">
      <c r="A39" s="20"/>
      <c r="B39" s="20"/>
      <c r="C39" s="8"/>
      <c r="E39" s="29"/>
      <c r="K39" s="28"/>
      <c r="M39" s="8"/>
      <c r="R39" s="8"/>
      <c r="T39" s="28"/>
      <c r="V39" s="8"/>
      <c r="AA39" s="8"/>
      <c r="AC39" s="28"/>
    </row>
    <row r="40" spans="1:36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I40" s="11">
        <v>0.06</v>
      </c>
      <c r="K40" s="28">
        <v>1.2706986849459185</v>
      </c>
      <c r="L40" s="8">
        <v>0.76926000000000005</v>
      </c>
      <c r="M40" s="8">
        <v>0.16802</v>
      </c>
      <c r="N40" s="8">
        <v>0.93728000000000011</v>
      </c>
      <c r="O40" s="8"/>
      <c r="P40" s="8"/>
      <c r="Q40" s="8"/>
      <c r="R40" s="11">
        <v>0.13</v>
      </c>
      <c r="T40" s="28">
        <v>2.6492</v>
      </c>
      <c r="U40" s="8">
        <v>0.76926000000000005</v>
      </c>
      <c r="V40" s="8">
        <v>0.16256999999999999</v>
      </c>
      <c r="W40" s="8">
        <v>0.93183000000000005</v>
      </c>
      <c r="X40" s="8"/>
      <c r="Y40" s="8"/>
      <c r="Z40" s="8"/>
      <c r="AA40" s="11">
        <v>1.25</v>
      </c>
      <c r="AC40" s="28">
        <v>18.819600000000001</v>
      </c>
      <c r="AD40" s="8">
        <v>0.76926000000000005</v>
      </c>
      <c r="AE40" s="8">
        <v>0.10851</v>
      </c>
      <c r="AF40" s="2">
        <v>0.87777000000000005</v>
      </c>
      <c r="AJ40" s="11">
        <v>2.36</v>
      </c>
    </row>
    <row r="41" spans="1:36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I41" s="8">
        <v>0.06</v>
      </c>
      <c r="K41" s="28">
        <v>1.2706986849459185</v>
      </c>
      <c r="L41" s="8">
        <v>0.74560999999999999</v>
      </c>
      <c r="M41" s="8">
        <v>0.16802</v>
      </c>
      <c r="N41" s="8">
        <v>0.91362999999999994</v>
      </c>
      <c r="O41" s="8"/>
      <c r="P41" s="8"/>
      <c r="Q41" s="8"/>
      <c r="R41" s="8">
        <v>0.13</v>
      </c>
      <c r="T41" s="28">
        <v>2.6492</v>
      </c>
      <c r="U41" s="8">
        <v>0.74560999999999999</v>
      </c>
      <c r="V41" s="8">
        <v>0.16256999999999999</v>
      </c>
      <c r="W41" s="8">
        <v>0.90817999999999999</v>
      </c>
      <c r="X41" s="8"/>
      <c r="Y41" s="8"/>
      <c r="Z41" s="8"/>
      <c r="AA41" s="8">
        <v>1.25</v>
      </c>
      <c r="AC41" s="28">
        <v>18.819600000000001</v>
      </c>
      <c r="AD41" s="8">
        <v>0.74560999999999999</v>
      </c>
      <c r="AE41" s="8">
        <v>0.10851</v>
      </c>
      <c r="AF41" s="2">
        <v>0.85411999999999999</v>
      </c>
      <c r="AJ41" s="11">
        <v>2.36</v>
      </c>
    </row>
    <row r="42" spans="1:36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I42" s="8">
        <v>0.06</v>
      </c>
      <c r="K42" s="28">
        <v>1.2706986849459185</v>
      </c>
      <c r="L42" s="8">
        <v>0.74560999999999999</v>
      </c>
      <c r="M42" s="8">
        <v>0.16802</v>
      </c>
      <c r="N42" s="8">
        <v>0.91362999999999994</v>
      </c>
      <c r="O42" s="8"/>
      <c r="P42" s="8"/>
      <c r="Q42" s="8"/>
      <c r="R42" s="8">
        <v>0.13</v>
      </c>
      <c r="T42" s="28">
        <v>2.6492</v>
      </c>
      <c r="U42" s="8">
        <v>0.74560999999999999</v>
      </c>
      <c r="V42" s="8">
        <v>0.16256999999999999</v>
      </c>
      <c r="W42" s="8">
        <v>0.90817999999999999</v>
      </c>
      <c r="X42" s="8"/>
      <c r="Y42" s="8"/>
      <c r="Z42" s="8"/>
      <c r="AA42" s="8">
        <v>1.25</v>
      </c>
      <c r="AC42" s="28">
        <v>18.819600000000001</v>
      </c>
      <c r="AD42" s="8">
        <v>0.74560999999999999</v>
      </c>
      <c r="AE42" s="8">
        <v>0.10851</v>
      </c>
      <c r="AF42" s="2">
        <v>0.85411999999999999</v>
      </c>
      <c r="AJ42" s="11">
        <v>2.36</v>
      </c>
    </row>
    <row r="43" spans="1:36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I43" s="8">
        <v>0.06</v>
      </c>
      <c r="K43" s="28">
        <v>1.2706986849459185</v>
      </c>
      <c r="L43" s="8">
        <v>0.69266000000000005</v>
      </c>
      <c r="M43" s="8">
        <v>0.16802</v>
      </c>
      <c r="N43" s="8">
        <v>0.86068000000000011</v>
      </c>
      <c r="O43" s="8"/>
      <c r="P43" s="8"/>
      <c r="Q43" s="8"/>
      <c r="R43" s="8">
        <v>0.13</v>
      </c>
      <c r="T43" s="28">
        <v>2.6492</v>
      </c>
      <c r="U43" s="8">
        <v>0.69266000000000005</v>
      </c>
      <c r="V43" s="8">
        <v>0.16256999999999999</v>
      </c>
      <c r="W43" s="8">
        <v>0.85523000000000005</v>
      </c>
      <c r="X43" s="8"/>
      <c r="Y43" s="8"/>
      <c r="Z43" s="8"/>
      <c r="AA43" s="8">
        <v>1.25</v>
      </c>
      <c r="AC43" s="28">
        <v>18.819600000000001</v>
      </c>
      <c r="AD43" s="8">
        <v>0.69266000000000005</v>
      </c>
      <c r="AE43" s="8">
        <v>0.10851</v>
      </c>
      <c r="AF43" s="2">
        <v>0.80117000000000005</v>
      </c>
      <c r="AJ43" s="11">
        <v>2.36</v>
      </c>
    </row>
    <row r="44" spans="1:36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I44" s="8">
        <v>0.06</v>
      </c>
      <c r="K44" s="28">
        <v>1.2706986849459185</v>
      </c>
      <c r="L44" s="8">
        <v>0.41391999999999995</v>
      </c>
      <c r="M44" s="8">
        <v>0.16802</v>
      </c>
      <c r="N44" s="8">
        <v>0.5819399999999999</v>
      </c>
      <c r="O44" s="8"/>
      <c r="P44" s="8"/>
      <c r="Q44" s="8"/>
      <c r="R44" s="8">
        <v>0.13</v>
      </c>
      <c r="T44" s="28">
        <v>2.6492</v>
      </c>
      <c r="U44" s="8">
        <v>0.41391999999999995</v>
      </c>
      <c r="V44" s="8">
        <v>0.16256999999999999</v>
      </c>
      <c r="W44" s="8">
        <v>0.57648999999999995</v>
      </c>
      <c r="X44" s="8"/>
      <c r="Y44" s="8"/>
      <c r="Z44" s="8"/>
      <c r="AA44" s="8">
        <v>1.25</v>
      </c>
      <c r="AC44" s="28">
        <v>18.819600000000001</v>
      </c>
      <c r="AD44" s="8">
        <v>0.41391999999999995</v>
      </c>
      <c r="AE44" s="8">
        <v>0.10851</v>
      </c>
      <c r="AF44" s="2">
        <v>0.52242999999999995</v>
      </c>
      <c r="AJ44" s="11">
        <v>2.36</v>
      </c>
    </row>
    <row r="45" spans="1:36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I45" s="8">
        <v>0.06</v>
      </c>
      <c r="K45" s="28">
        <v>1.2706986849459185</v>
      </c>
      <c r="L45" s="8">
        <v>0.36436999999999997</v>
      </c>
      <c r="M45" s="8">
        <v>0.16802</v>
      </c>
      <c r="N45" s="8">
        <v>0.53238999999999992</v>
      </c>
      <c r="O45" s="8"/>
      <c r="P45" s="8"/>
      <c r="Q45" s="8"/>
      <c r="R45" s="8">
        <v>0.13</v>
      </c>
      <c r="T45" s="28">
        <v>2.6492</v>
      </c>
      <c r="U45" s="8">
        <v>0.36436999999999997</v>
      </c>
      <c r="V45" s="8">
        <v>0.16256999999999999</v>
      </c>
      <c r="W45" s="8">
        <v>0.52693999999999996</v>
      </c>
      <c r="X45" s="8"/>
      <c r="Y45" s="8"/>
      <c r="Z45" s="8"/>
      <c r="AA45" s="8">
        <v>1.25</v>
      </c>
      <c r="AC45" s="28">
        <v>18.819600000000001</v>
      </c>
      <c r="AD45" s="8">
        <v>0.36436999999999997</v>
      </c>
      <c r="AE45" s="8">
        <v>0.10851</v>
      </c>
      <c r="AF45" s="2">
        <v>0.47287999999999997</v>
      </c>
      <c r="AJ45" s="11">
        <v>2.36</v>
      </c>
    </row>
    <row r="46" spans="1:36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I46" s="8">
        <v>0.06</v>
      </c>
      <c r="K46" s="28">
        <v>1.2706986849459185</v>
      </c>
      <c r="L46" s="8">
        <v>0.38733000000000001</v>
      </c>
      <c r="M46" s="8">
        <v>0.16802</v>
      </c>
      <c r="N46" s="8">
        <v>0.55535000000000001</v>
      </c>
      <c r="O46" s="8"/>
      <c r="P46" s="8"/>
      <c r="Q46" s="8"/>
      <c r="R46" s="8">
        <v>0.13</v>
      </c>
      <c r="T46" s="28">
        <v>2.6492</v>
      </c>
      <c r="U46" s="8">
        <v>0.38733000000000001</v>
      </c>
      <c r="V46" s="8">
        <v>0.16256999999999999</v>
      </c>
      <c r="W46" s="8">
        <v>0.54990000000000006</v>
      </c>
      <c r="X46" s="8"/>
      <c r="Y46" s="8"/>
      <c r="Z46" s="8"/>
      <c r="AA46" s="8">
        <v>1.25</v>
      </c>
      <c r="AC46" s="28">
        <v>18.819600000000001</v>
      </c>
      <c r="AD46" s="8">
        <v>0.38733000000000001</v>
      </c>
      <c r="AE46" s="8">
        <v>0.10851</v>
      </c>
      <c r="AF46" s="2">
        <v>0.49584</v>
      </c>
      <c r="AJ46" s="11">
        <v>2.36</v>
      </c>
    </row>
    <row r="47" spans="1:36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I47" s="8">
        <v>0.06</v>
      </c>
      <c r="K47" s="28">
        <v>1.2706986849459185</v>
      </c>
      <c r="L47" s="8">
        <v>0.39912999999999998</v>
      </c>
      <c r="M47" s="8">
        <v>0.16802</v>
      </c>
      <c r="N47" s="8">
        <v>0.56715000000000004</v>
      </c>
      <c r="O47" s="8"/>
      <c r="P47" s="8"/>
      <c r="Q47" s="8"/>
      <c r="R47" s="8">
        <v>0.13</v>
      </c>
      <c r="T47" s="28">
        <v>2.6492</v>
      </c>
      <c r="U47" s="8">
        <v>0.39912999999999998</v>
      </c>
      <c r="V47" s="8">
        <v>0.16256999999999999</v>
      </c>
      <c r="W47" s="8">
        <v>0.56169999999999998</v>
      </c>
      <c r="X47" s="8"/>
      <c r="Y47" s="8"/>
      <c r="Z47" s="8"/>
      <c r="AA47" s="8">
        <v>1.25</v>
      </c>
      <c r="AC47" s="28">
        <v>18.819600000000001</v>
      </c>
      <c r="AD47" s="8">
        <v>0.39912999999999998</v>
      </c>
      <c r="AE47" s="8">
        <v>0.10851</v>
      </c>
      <c r="AF47" s="2">
        <v>0.50763999999999998</v>
      </c>
      <c r="AJ47" s="11">
        <v>2.36</v>
      </c>
    </row>
    <row r="48" spans="1:36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I48" s="8">
        <v>0.06</v>
      </c>
      <c r="K48" s="28">
        <v>1.2706986849459185</v>
      </c>
      <c r="L48" s="8">
        <v>0.38708999999999999</v>
      </c>
      <c r="M48" s="8">
        <v>0.16802</v>
      </c>
      <c r="N48" s="8">
        <v>0.55510999999999999</v>
      </c>
      <c r="O48" s="8"/>
      <c r="P48" s="8"/>
      <c r="Q48" s="8"/>
      <c r="R48" s="8">
        <v>0.13</v>
      </c>
      <c r="T48" s="28">
        <v>2.6492</v>
      </c>
      <c r="U48" s="8">
        <v>0.38708999999999999</v>
      </c>
      <c r="V48" s="8">
        <v>0.16256999999999999</v>
      </c>
      <c r="W48" s="8">
        <v>0.54966000000000004</v>
      </c>
      <c r="X48" s="8"/>
      <c r="Y48" s="8"/>
      <c r="Z48" s="8"/>
      <c r="AA48" s="8">
        <v>1.25</v>
      </c>
      <c r="AC48" s="28">
        <v>18.819600000000001</v>
      </c>
      <c r="AD48" s="8">
        <v>0.38708999999999999</v>
      </c>
      <c r="AE48" s="8">
        <v>0.10851</v>
      </c>
      <c r="AF48" s="8">
        <v>0.49559999999999998</v>
      </c>
      <c r="AG48" s="8"/>
      <c r="AH48" s="8"/>
      <c r="AI48" s="8"/>
      <c r="AJ48" s="11">
        <v>2.36</v>
      </c>
    </row>
    <row r="49" spans="1:36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I49" s="8">
        <v>0.06</v>
      </c>
      <c r="K49" s="28">
        <v>1.2706986849459185</v>
      </c>
      <c r="L49" s="8">
        <v>0.39366000000000001</v>
      </c>
      <c r="M49" s="8">
        <v>0.16802</v>
      </c>
      <c r="N49" s="8">
        <v>0.56167999999999996</v>
      </c>
      <c r="O49" s="8"/>
      <c r="P49" s="8"/>
      <c r="Q49" s="8"/>
      <c r="R49" s="8">
        <v>0.13</v>
      </c>
      <c r="T49" s="28">
        <v>2.6492</v>
      </c>
      <c r="U49" s="8">
        <v>0.39366000000000001</v>
      </c>
      <c r="V49" s="8">
        <v>0.16256999999999999</v>
      </c>
      <c r="W49" s="8">
        <v>0.55623</v>
      </c>
      <c r="X49" s="8"/>
      <c r="Y49" s="8"/>
      <c r="Z49" s="8"/>
      <c r="AA49" s="8">
        <v>1.25</v>
      </c>
      <c r="AC49" s="28">
        <v>18.819600000000001</v>
      </c>
      <c r="AD49" s="8">
        <v>0.39366000000000001</v>
      </c>
      <c r="AE49" s="8">
        <v>0.10851</v>
      </c>
      <c r="AF49" s="2">
        <v>0.50217000000000001</v>
      </c>
      <c r="AJ49" s="11">
        <v>2.36</v>
      </c>
    </row>
    <row r="50" spans="1:36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I50" s="8">
        <v>0.06</v>
      </c>
      <c r="K50" s="28">
        <v>1.2706986849459185</v>
      </c>
      <c r="L50" s="8">
        <v>0.39218999999999998</v>
      </c>
      <c r="M50" s="8">
        <v>0.16802</v>
      </c>
      <c r="N50" s="8">
        <v>0.56020999999999999</v>
      </c>
      <c r="O50" s="8"/>
      <c r="P50" s="8"/>
      <c r="Q50" s="8"/>
      <c r="R50" s="8">
        <v>0.13</v>
      </c>
      <c r="T50" s="28">
        <v>2.6492</v>
      </c>
      <c r="U50" s="8">
        <v>0.39218999999999998</v>
      </c>
      <c r="V50" s="8">
        <v>0.16256999999999999</v>
      </c>
      <c r="W50" s="8">
        <v>0.55475999999999992</v>
      </c>
      <c r="X50" s="8"/>
      <c r="Y50" s="8"/>
      <c r="Z50" s="8"/>
      <c r="AA50" s="8">
        <v>1.25</v>
      </c>
      <c r="AC50" s="28">
        <v>18.819600000000001</v>
      </c>
      <c r="AD50" s="8">
        <v>0.39218999999999998</v>
      </c>
      <c r="AE50" s="8">
        <v>0.10851</v>
      </c>
      <c r="AF50" s="8">
        <v>0.50069999999999992</v>
      </c>
      <c r="AG50" s="8"/>
      <c r="AH50" s="8"/>
      <c r="AI50" s="8"/>
      <c r="AJ50" s="11">
        <v>2.36</v>
      </c>
    </row>
    <row r="51" spans="1:36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/>
      <c r="H51" s="8"/>
      <c r="I51" s="8">
        <v>0.06</v>
      </c>
      <c r="K51" s="28">
        <v>1.2706986849459185</v>
      </c>
      <c r="L51" s="8">
        <v>0.38478000000000001</v>
      </c>
      <c r="M51" s="8">
        <v>0.16802</v>
      </c>
      <c r="N51" s="8">
        <v>0.55279999999999996</v>
      </c>
      <c r="O51" s="8"/>
      <c r="P51" s="8"/>
      <c r="Q51" s="8"/>
      <c r="R51" s="8">
        <v>0.13</v>
      </c>
      <c r="T51" s="28">
        <v>2.6492</v>
      </c>
      <c r="U51" s="8">
        <v>0.38478000000000001</v>
      </c>
      <c r="V51" s="8">
        <v>0.16256999999999999</v>
      </c>
      <c r="W51" s="8">
        <v>0.54735</v>
      </c>
      <c r="X51" s="8"/>
      <c r="Y51" s="8"/>
      <c r="Z51" s="8"/>
      <c r="AA51" s="8">
        <v>1.25</v>
      </c>
      <c r="AC51" s="28">
        <v>18.819600000000001</v>
      </c>
      <c r="AD51" s="8">
        <v>0.38478000000000001</v>
      </c>
      <c r="AE51" s="8">
        <v>0.10851</v>
      </c>
      <c r="AF51" s="8">
        <v>0.49329000000000001</v>
      </c>
      <c r="AG51" s="8"/>
      <c r="AH51" s="8"/>
      <c r="AI51" s="8"/>
      <c r="AJ51" s="11">
        <v>2.36</v>
      </c>
    </row>
    <row r="52" spans="1:36" x14ac:dyDescent="0.2">
      <c r="A52" s="19"/>
      <c r="B52" s="19"/>
      <c r="C52" s="11"/>
      <c r="D52" s="8"/>
      <c r="E52" s="29"/>
      <c r="F52" s="8"/>
      <c r="G52" s="8"/>
      <c r="H52" s="8"/>
      <c r="I52" s="8"/>
      <c r="K52" s="28"/>
      <c r="L52" s="8"/>
      <c r="M52" s="8"/>
      <c r="N52" s="8"/>
      <c r="O52" s="8"/>
      <c r="P52" s="8"/>
      <c r="Q52" s="8"/>
      <c r="R52" s="8"/>
      <c r="T52" s="28"/>
      <c r="U52" s="8"/>
      <c r="V52" s="8"/>
      <c r="W52" s="8"/>
      <c r="X52" s="8"/>
      <c r="Y52" s="8"/>
      <c r="Z52" s="8"/>
      <c r="AA52" s="8"/>
      <c r="AC52" s="28"/>
      <c r="AD52" s="8"/>
      <c r="AE52" s="8"/>
      <c r="AJ52" s="11"/>
    </row>
    <row r="53" spans="1:36" x14ac:dyDescent="0.2">
      <c r="A53" s="15"/>
      <c r="B53" s="15"/>
      <c r="C53" s="8"/>
      <c r="D53" s="13"/>
      <c r="E53" s="29"/>
      <c r="K53" s="28"/>
      <c r="L53" s="13"/>
      <c r="M53" s="8"/>
      <c r="N53" s="8"/>
      <c r="O53" s="8"/>
      <c r="P53" s="8"/>
      <c r="Q53" s="8"/>
      <c r="R53" s="8"/>
      <c r="T53" s="28"/>
      <c r="U53" s="13"/>
      <c r="V53" s="8"/>
      <c r="W53" s="8"/>
      <c r="X53" s="8"/>
      <c r="Y53" s="8"/>
      <c r="Z53" s="8"/>
      <c r="AA53" s="8"/>
      <c r="AC53" s="28"/>
      <c r="AD53" s="13"/>
      <c r="AE53" s="8"/>
    </row>
    <row r="54" spans="1:36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K54" s="28">
        <v>1.3006178082191779</v>
      </c>
      <c r="L54" s="8">
        <v>0.47349999999999998</v>
      </c>
      <c r="M54" s="8">
        <v>0.16802</v>
      </c>
      <c r="N54" s="8">
        <v>0.64151999999999998</v>
      </c>
      <c r="O54" s="8"/>
      <c r="P54" s="8"/>
      <c r="Q54" s="8"/>
      <c r="R54" s="8"/>
      <c r="T54" s="28">
        <v>1.6437999999999999</v>
      </c>
      <c r="U54" s="8">
        <v>0.47349999999999998</v>
      </c>
      <c r="V54" s="8">
        <v>0.16256999999999999</v>
      </c>
      <c r="W54" s="8">
        <v>0.63606999999999991</v>
      </c>
      <c r="X54" s="8"/>
      <c r="Y54" s="8"/>
      <c r="Z54" s="8"/>
      <c r="AA54" s="8"/>
      <c r="AC54" s="28">
        <v>19.114517808219173</v>
      </c>
      <c r="AD54" s="8">
        <v>0.47349999999999998</v>
      </c>
      <c r="AE54" s="8">
        <v>0.10851</v>
      </c>
      <c r="AF54" s="2">
        <v>0.58200999999999992</v>
      </c>
    </row>
    <row r="55" spans="1:36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K55" s="28">
        <v>1.3006178082191779</v>
      </c>
      <c r="L55" s="8">
        <v>0.47349999999999998</v>
      </c>
      <c r="M55" s="8">
        <v>0.16802</v>
      </c>
      <c r="N55" s="8">
        <v>0.64151999999999998</v>
      </c>
      <c r="O55" s="8"/>
      <c r="P55" s="8"/>
      <c r="Q55" s="8"/>
      <c r="R55" s="8"/>
      <c r="T55" s="28">
        <v>1.6437999999999999</v>
      </c>
      <c r="U55" s="8">
        <v>0.47349999999999998</v>
      </c>
      <c r="V55" s="8">
        <v>0.16256999999999999</v>
      </c>
      <c r="W55" s="8">
        <v>0.63606999999999991</v>
      </c>
      <c r="X55" s="8"/>
      <c r="Y55" s="8"/>
      <c r="Z55" s="8"/>
      <c r="AA55" s="8"/>
      <c r="AC55" s="28">
        <v>19.114517808219173</v>
      </c>
      <c r="AD55" s="8">
        <v>0.47349999999999998</v>
      </c>
      <c r="AE55" s="8">
        <v>0.10851</v>
      </c>
      <c r="AF55" s="2">
        <v>0.58200999999999992</v>
      </c>
    </row>
    <row r="56" spans="1:36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3"/>
      <c r="I56" s="13"/>
      <c r="J56" s="14"/>
      <c r="K56" s="31">
        <v>1.2706986849459185</v>
      </c>
      <c r="L56" s="13">
        <v>0.50073000000000001</v>
      </c>
      <c r="M56" s="13">
        <v>0.16802</v>
      </c>
      <c r="N56" s="13">
        <v>0.66874999999999996</v>
      </c>
      <c r="O56" s="13"/>
      <c r="P56" s="13"/>
      <c r="Q56" s="13"/>
      <c r="R56" s="13"/>
      <c r="S56" s="14"/>
      <c r="T56" s="31">
        <v>2.6492</v>
      </c>
      <c r="U56" s="13">
        <v>0.50073000000000001</v>
      </c>
      <c r="V56" s="13">
        <v>0.16256999999999999</v>
      </c>
      <c r="W56" s="13">
        <v>0.6633</v>
      </c>
      <c r="X56" s="13"/>
      <c r="Y56" s="13"/>
      <c r="Z56" s="13"/>
      <c r="AA56" s="13"/>
      <c r="AB56" s="14"/>
      <c r="AC56" s="31">
        <v>18.819600000000001</v>
      </c>
      <c r="AD56" s="13">
        <v>0.50073000000000001</v>
      </c>
      <c r="AE56" s="13">
        <v>0.10851</v>
      </c>
      <c r="AF56" s="14">
        <v>0.60924</v>
      </c>
      <c r="AG56" s="14"/>
      <c r="AH56" s="14"/>
      <c r="AI56" s="14"/>
    </row>
    <row r="57" spans="1:36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H57" s="8"/>
      <c r="I57" s="8"/>
      <c r="K57" s="28">
        <v>1.2706986849459185</v>
      </c>
      <c r="L57" s="13">
        <v>0.50822999999999996</v>
      </c>
      <c r="M57" s="8">
        <v>0.16802</v>
      </c>
      <c r="N57" s="2">
        <v>0.67625000000000002</v>
      </c>
      <c r="T57" s="31">
        <v>2.6492</v>
      </c>
      <c r="U57" s="13">
        <v>0.50822999999999996</v>
      </c>
      <c r="V57" s="8">
        <v>0.16256999999999999</v>
      </c>
      <c r="W57" s="8">
        <v>0.67079999999999995</v>
      </c>
      <c r="Y57" s="8"/>
      <c r="Z57" s="8"/>
      <c r="AA57" s="8"/>
      <c r="AC57" s="28">
        <v>18.819600000000001</v>
      </c>
      <c r="AD57" s="13">
        <v>0.50822999999999996</v>
      </c>
      <c r="AE57" s="8">
        <v>0.10851</v>
      </c>
      <c r="AF57" s="2">
        <v>0.61673999999999995</v>
      </c>
    </row>
    <row r="58" spans="1:36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H58" s="8"/>
      <c r="I58" s="8"/>
      <c r="K58" s="28">
        <v>1.2706986849459185</v>
      </c>
      <c r="L58" s="13">
        <v>0.66577999999999993</v>
      </c>
      <c r="M58" s="8">
        <v>0.16802</v>
      </c>
      <c r="N58" s="8">
        <v>0.83379999999999987</v>
      </c>
      <c r="O58" s="8"/>
      <c r="P58" s="8"/>
      <c r="Q58" s="8"/>
      <c r="R58" s="8"/>
      <c r="T58" s="28">
        <v>2.6492</v>
      </c>
      <c r="U58" s="13">
        <v>0.66577999999999993</v>
      </c>
      <c r="V58" s="8">
        <v>0.16256999999999999</v>
      </c>
      <c r="W58" s="2">
        <v>0.82834999999999992</v>
      </c>
      <c r="X58" s="8"/>
      <c r="AC58" s="28">
        <v>18.819600000000001</v>
      </c>
      <c r="AD58" s="13">
        <v>0.66577999999999993</v>
      </c>
      <c r="AE58" s="8">
        <v>0.10851</v>
      </c>
      <c r="AF58" s="2">
        <v>0.77428999999999992</v>
      </c>
    </row>
    <row r="59" spans="1:36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K59" s="28">
        <v>1.2706986849459185</v>
      </c>
      <c r="L59" s="13">
        <v>0.77081999999999995</v>
      </c>
      <c r="M59" s="8">
        <v>0.16802</v>
      </c>
      <c r="N59" s="2">
        <v>0.9388399999999999</v>
      </c>
      <c r="T59" s="28">
        <v>2.6492</v>
      </c>
      <c r="U59" s="13">
        <v>0.77081999999999995</v>
      </c>
      <c r="V59" s="8">
        <v>0.16256999999999999</v>
      </c>
      <c r="W59" s="2">
        <v>0.93338999999999994</v>
      </c>
      <c r="AC59" s="28">
        <v>18.819600000000001</v>
      </c>
      <c r="AD59" s="13">
        <v>0.77081999999999995</v>
      </c>
      <c r="AE59" s="8">
        <v>0.10851</v>
      </c>
      <c r="AF59" s="2">
        <v>0.87932999999999995</v>
      </c>
    </row>
    <row r="60" spans="1:36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K60" s="28">
        <v>1.2706986849459185</v>
      </c>
      <c r="L60" s="13">
        <v>0.77081999999999995</v>
      </c>
      <c r="M60" s="8">
        <v>0.16802</v>
      </c>
      <c r="N60" s="2">
        <v>0.9388399999999999</v>
      </c>
      <c r="T60" s="28">
        <v>2.6492</v>
      </c>
      <c r="U60" s="13">
        <v>0.77081999999999995</v>
      </c>
      <c r="V60" s="8">
        <v>0.16256999999999999</v>
      </c>
      <c r="W60" s="2">
        <v>0.93338999999999994</v>
      </c>
      <c r="AC60" s="28">
        <v>18.819600000000001</v>
      </c>
      <c r="AD60" s="13">
        <v>0.77081999999999995</v>
      </c>
      <c r="AE60" s="8">
        <v>0.10851</v>
      </c>
      <c r="AF60" s="2">
        <v>0.87932999999999995</v>
      </c>
    </row>
    <row r="61" spans="1:36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K61" s="28">
        <v>1.2706986849459185</v>
      </c>
      <c r="L61" s="13">
        <v>0.76926000000000005</v>
      </c>
      <c r="M61" s="8">
        <v>0.16802</v>
      </c>
      <c r="N61" s="2">
        <v>0.93728000000000011</v>
      </c>
      <c r="T61" s="28">
        <v>2.6492</v>
      </c>
      <c r="U61" s="13">
        <v>0.76926000000000005</v>
      </c>
      <c r="V61" s="8">
        <v>0.16256999999999999</v>
      </c>
      <c r="W61" s="2">
        <v>0.93183000000000005</v>
      </c>
      <c r="AC61" s="28">
        <v>18.819600000000001</v>
      </c>
      <c r="AD61" s="13">
        <v>0.76926000000000005</v>
      </c>
      <c r="AE61" s="8">
        <v>0.10851</v>
      </c>
      <c r="AF61" s="2">
        <v>0.87777000000000005</v>
      </c>
    </row>
    <row r="62" spans="1:36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K62" s="28">
        <v>1.2706986849459185</v>
      </c>
      <c r="L62" s="13">
        <v>0.82756000000000007</v>
      </c>
      <c r="M62" s="8">
        <v>0.16802</v>
      </c>
      <c r="N62" s="2">
        <v>0.99558000000000013</v>
      </c>
      <c r="T62" s="28">
        <v>2.6492</v>
      </c>
      <c r="U62" s="13">
        <v>0.82756000000000007</v>
      </c>
      <c r="V62" s="8">
        <v>0.16256999999999999</v>
      </c>
      <c r="W62" s="2">
        <v>0.99013000000000007</v>
      </c>
      <c r="AC62" s="28">
        <v>18.819600000000001</v>
      </c>
      <c r="AD62" s="13">
        <v>0.82756000000000007</v>
      </c>
      <c r="AE62" s="8">
        <v>0.10851</v>
      </c>
      <c r="AF62" s="2">
        <v>0.93607000000000007</v>
      </c>
    </row>
    <row r="63" spans="1:36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K63" s="28">
        <v>1.2706986849459185</v>
      </c>
      <c r="L63" s="13">
        <v>0.85670999999999997</v>
      </c>
      <c r="M63" s="8">
        <v>0.16802</v>
      </c>
      <c r="N63" s="2">
        <v>1.0247299999999999</v>
      </c>
      <c r="T63" s="28">
        <v>2.6492</v>
      </c>
      <c r="U63" s="13">
        <v>0.85670999999999997</v>
      </c>
      <c r="V63" s="8">
        <v>0.16256999999999999</v>
      </c>
      <c r="W63" s="2">
        <v>1.01928</v>
      </c>
      <c r="AC63" s="28">
        <v>18.819600000000001</v>
      </c>
      <c r="AD63" s="13">
        <v>0.85670999999999997</v>
      </c>
      <c r="AE63" s="8">
        <v>0.10851</v>
      </c>
      <c r="AF63" s="2">
        <v>0.96521999999999997</v>
      </c>
    </row>
    <row r="64" spans="1:36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K64" s="28">
        <v>1.2706986849459185</v>
      </c>
      <c r="L64" s="13">
        <v>0.78869</v>
      </c>
      <c r="M64" s="8">
        <v>0.16802</v>
      </c>
      <c r="N64" s="2">
        <v>0.95670999999999995</v>
      </c>
      <c r="T64" s="28">
        <v>2.6492</v>
      </c>
      <c r="U64" s="13">
        <v>0.78869</v>
      </c>
      <c r="V64" s="8">
        <v>0.16256999999999999</v>
      </c>
      <c r="W64" s="2">
        <v>0.95125999999999999</v>
      </c>
      <c r="AC64" s="28">
        <v>18.819600000000001</v>
      </c>
      <c r="AD64" s="13">
        <v>0.78869</v>
      </c>
      <c r="AE64" s="8">
        <v>0.10851</v>
      </c>
      <c r="AF64" s="8">
        <v>0.8972</v>
      </c>
      <c r="AG64" s="8"/>
      <c r="AH64" s="8"/>
      <c r="AI64" s="8"/>
    </row>
    <row r="65" spans="1:35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K65" s="28">
        <v>1.2706986849459185</v>
      </c>
      <c r="L65" s="13">
        <v>0.76926000000000005</v>
      </c>
      <c r="M65" s="8">
        <v>0.16802</v>
      </c>
      <c r="N65" s="2">
        <v>0.93728000000000011</v>
      </c>
      <c r="T65" s="28">
        <v>2.6492</v>
      </c>
      <c r="U65" s="13">
        <v>0.76926000000000005</v>
      </c>
      <c r="V65" s="8">
        <v>0.16256999999999999</v>
      </c>
      <c r="W65" s="2">
        <v>0.93183000000000005</v>
      </c>
      <c r="AC65" s="28">
        <v>18.819600000000001</v>
      </c>
      <c r="AD65" s="13">
        <v>0.76926000000000005</v>
      </c>
      <c r="AE65" s="8">
        <v>0.10851</v>
      </c>
      <c r="AF65" s="8">
        <v>0.87777000000000005</v>
      </c>
      <c r="AG65" s="8"/>
      <c r="AH65" s="8"/>
      <c r="AI65" s="8"/>
    </row>
    <row r="66" spans="1:35" x14ac:dyDescent="0.2">
      <c r="C66" s="8"/>
      <c r="D66" s="13"/>
      <c r="E66" s="29"/>
      <c r="K66" s="28"/>
      <c r="L66" s="13"/>
      <c r="M66" s="8"/>
      <c r="N66" s="8"/>
      <c r="O66" s="8"/>
      <c r="P66" s="8"/>
      <c r="Q66" s="8"/>
      <c r="R66" s="8"/>
      <c r="T66" s="9"/>
      <c r="U66" s="13"/>
      <c r="V66" s="8"/>
      <c r="W66" s="8"/>
      <c r="X66" s="8"/>
      <c r="Y66" s="8"/>
      <c r="Z66" s="8"/>
      <c r="AA66" s="8"/>
      <c r="AC66" s="28"/>
      <c r="AD66" s="13"/>
      <c r="AE66" s="8"/>
    </row>
    <row r="67" spans="1:35" x14ac:dyDescent="0.2">
      <c r="C67" s="8"/>
      <c r="D67" s="13"/>
      <c r="E67" s="29"/>
      <c r="K67" s="28"/>
      <c r="L67" s="13"/>
      <c r="M67" s="8"/>
      <c r="T67" s="8"/>
      <c r="U67" s="13"/>
      <c r="V67" s="8"/>
      <c r="AC67" s="28"/>
      <c r="AD67" s="13"/>
      <c r="AE67" s="8"/>
    </row>
    <row r="68" spans="1:35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10"/>
      <c r="J68" s="10"/>
      <c r="K68" s="28">
        <v>1.3006178082191782</v>
      </c>
      <c r="L68" s="13">
        <v>0.30155999999999999</v>
      </c>
      <c r="M68" s="11">
        <v>0.1666</v>
      </c>
      <c r="N68" s="11">
        <v>0.46816000000000002</v>
      </c>
      <c r="O68" s="11"/>
      <c r="P68" s="11"/>
      <c r="Q68" s="11"/>
      <c r="R68" s="11"/>
      <c r="S68" s="10"/>
      <c r="T68" s="11"/>
      <c r="U68" s="13"/>
      <c r="V68" s="11"/>
      <c r="W68" s="11"/>
      <c r="X68" s="11"/>
      <c r="Y68" s="11"/>
      <c r="Z68" s="11"/>
      <c r="AA68" s="11"/>
      <c r="AB68" s="10"/>
      <c r="AC68" s="28">
        <v>19.114517808219176</v>
      </c>
      <c r="AD68" s="13">
        <v>0.30155999999999999</v>
      </c>
      <c r="AE68" s="8">
        <v>0.11112000000000001</v>
      </c>
      <c r="AF68" s="2">
        <v>0.41267999999999999</v>
      </c>
    </row>
    <row r="69" spans="1:35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10"/>
      <c r="J69" s="10"/>
      <c r="K69" s="28">
        <v>1.3006178082191782</v>
      </c>
      <c r="L69" s="13">
        <v>0.30155999999999999</v>
      </c>
      <c r="M69" s="11">
        <v>0.1666</v>
      </c>
      <c r="N69" s="11">
        <v>0.46816000000000002</v>
      </c>
      <c r="O69" s="11"/>
      <c r="P69" s="11"/>
      <c r="Q69" s="11"/>
      <c r="R69" s="11"/>
      <c r="S69" s="10"/>
      <c r="T69" s="11"/>
      <c r="U69" s="13"/>
      <c r="V69" s="11"/>
      <c r="W69" s="11"/>
      <c r="X69" s="11"/>
      <c r="Y69" s="11"/>
      <c r="Z69" s="11"/>
      <c r="AA69" s="11"/>
      <c r="AB69" s="10"/>
      <c r="AC69" s="28">
        <v>19.114517808219176</v>
      </c>
      <c r="AD69" s="13">
        <v>0.30155999999999999</v>
      </c>
      <c r="AE69" s="8">
        <v>0.11112000000000001</v>
      </c>
      <c r="AF69" s="2">
        <v>0.41267999999999999</v>
      </c>
    </row>
    <row r="70" spans="1:35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10"/>
      <c r="J70" s="10"/>
      <c r="K70" s="28">
        <v>1.3006178082191782</v>
      </c>
      <c r="L70" s="13">
        <v>0.30155999999999999</v>
      </c>
      <c r="M70" s="11">
        <v>0.1666</v>
      </c>
      <c r="N70" s="11">
        <v>0.46816000000000002</v>
      </c>
      <c r="O70" s="11"/>
      <c r="P70" s="11"/>
      <c r="Q70" s="11"/>
      <c r="R70" s="11"/>
      <c r="S70" s="10"/>
      <c r="T70" s="11"/>
      <c r="U70" s="13"/>
      <c r="V70" s="11"/>
      <c r="W70" s="11"/>
      <c r="X70" s="11"/>
      <c r="Y70" s="11"/>
      <c r="Z70" s="11"/>
      <c r="AA70" s="11"/>
      <c r="AB70" s="10"/>
      <c r="AC70" s="28">
        <v>19.114517808219176</v>
      </c>
      <c r="AD70" s="13">
        <v>0.30155999999999999</v>
      </c>
      <c r="AE70" s="8">
        <v>0.11112000000000001</v>
      </c>
      <c r="AF70" s="2">
        <v>0.41267999999999999</v>
      </c>
    </row>
    <row r="71" spans="1:35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1"/>
      <c r="I71" s="11"/>
      <c r="J71" s="10"/>
      <c r="K71" s="28">
        <v>1.3006178082191782</v>
      </c>
      <c r="L71" s="13">
        <v>0.34500999999999998</v>
      </c>
      <c r="M71" s="11">
        <v>0.1666</v>
      </c>
      <c r="N71" s="10">
        <v>0.51161000000000001</v>
      </c>
      <c r="O71" s="10"/>
      <c r="P71" s="10"/>
      <c r="Q71" s="10"/>
      <c r="R71" s="10"/>
      <c r="S71" s="10"/>
      <c r="T71" s="11"/>
      <c r="U71" s="13"/>
      <c r="V71" s="11"/>
      <c r="W71" s="10"/>
      <c r="X71" s="10"/>
      <c r="Y71" s="10"/>
      <c r="Z71" s="10"/>
      <c r="AA71" s="10"/>
      <c r="AB71" s="10"/>
      <c r="AC71" s="28">
        <v>19.114517808219176</v>
      </c>
      <c r="AD71" s="13">
        <v>0.34500999999999998</v>
      </c>
      <c r="AE71" s="8">
        <v>0.11112000000000001</v>
      </c>
      <c r="AF71" s="2">
        <v>0.45612999999999998</v>
      </c>
    </row>
    <row r="72" spans="1:35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10"/>
      <c r="J72" s="10"/>
      <c r="K72" s="28">
        <v>1.3006178082191782</v>
      </c>
      <c r="L72" s="13">
        <v>0.34500999999999998</v>
      </c>
      <c r="M72" s="11">
        <v>0.1666</v>
      </c>
      <c r="N72" s="10">
        <v>0.51161000000000001</v>
      </c>
      <c r="O72" s="10"/>
      <c r="P72" s="10"/>
      <c r="Q72" s="10"/>
      <c r="R72" s="10"/>
      <c r="S72" s="10"/>
      <c r="T72" s="11"/>
      <c r="U72" s="13"/>
      <c r="V72" s="11"/>
      <c r="W72" s="10"/>
      <c r="X72" s="10"/>
      <c r="Y72" s="10"/>
      <c r="Z72" s="10"/>
      <c r="AA72" s="10"/>
      <c r="AB72" s="10"/>
      <c r="AC72" s="28">
        <v>19.114517808219176</v>
      </c>
      <c r="AD72" s="13">
        <v>0.34500999999999998</v>
      </c>
      <c r="AE72" s="8">
        <v>0.11112000000000001</v>
      </c>
      <c r="AF72" s="2">
        <v>0.45612999999999998</v>
      </c>
    </row>
    <row r="73" spans="1:35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10"/>
      <c r="J73" s="10"/>
      <c r="K73" s="28">
        <v>1.3006178082191782</v>
      </c>
      <c r="L73" s="13">
        <v>0.34500999999999998</v>
      </c>
      <c r="M73" s="11">
        <v>0.1666</v>
      </c>
      <c r="N73" s="10">
        <v>0.51161000000000001</v>
      </c>
      <c r="O73" s="10"/>
      <c r="P73" s="10"/>
      <c r="Q73" s="10"/>
      <c r="R73" s="10"/>
      <c r="S73" s="10"/>
      <c r="T73" s="11"/>
      <c r="U73" s="13"/>
      <c r="V73" s="11"/>
      <c r="W73" s="10"/>
      <c r="X73" s="10"/>
      <c r="Y73" s="10"/>
      <c r="Z73" s="10"/>
      <c r="AA73" s="10"/>
      <c r="AB73" s="10"/>
      <c r="AC73" s="28">
        <v>19.114517808219176</v>
      </c>
      <c r="AD73" s="13">
        <v>0.34500999999999998</v>
      </c>
      <c r="AE73" s="8">
        <v>0.11112000000000001</v>
      </c>
      <c r="AF73" s="2">
        <v>0.45612999999999998</v>
      </c>
    </row>
    <row r="74" spans="1:35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10"/>
      <c r="J74" s="10"/>
      <c r="K74" s="28">
        <v>1.3006178082191782</v>
      </c>
      <c r="L74" s="13">
        <v>0.38274999999999998</v>
      </c>
      <c r="M74" s="11">
        <v>0.1666</v>
      </c>
      <c r="N74" s="10">
        <v>0.54935</v>
      </c>
      <c r="O74" s="10"/>
      <c r="P74" s="10"/>
      <c r="Q74" s="10"/>
      <c r="R74" s="10"/>
      <c r="S74" s="10"/>
      <c r="T74" s="11"/>
      <c r="U74" s="13"/>
      <c r="V74" s="11"/>
      <c r="W74" s="10"/>
      <c r="X74" s="10"/>
      <c r="Y74" s="10"/>
      <c r="Z74" s="10"/>
      <c r="AA74" s="10"/>
      <c r="AB74" s="10"/>
      <c r="AC74" s="28">
        <v>19.114517808219176</v>
      </c>
      <c r="AD74" s="13">
        <v>0.38274999999999998</v>
      </c>
      <c r="AE74" s="8">
        <v>0.11112000000000001</v>
      </c>
      <c r="AF74" s="2">
        <v>0.49386999999999998</v>
      </c>
    </row>
    <row r="75" spans="1:35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10"/>
      <c r="J75" s="10"/>
      <c r="K75" s="28">
        <v>1.3006178082191782</v>
      </c>
      <c r="L75" s="13">
        <v>0.38274999999999998</v>
      </c>
      <c r="M75" s="11">
        <v>0.1666</v>
      </c>
      <c r="N75" s="10">
        <v>0.54935</v>
      </c>
      <c r="O75" s="10"/>
      <c r="P75" s="10"/>
      <c r="Q75" s="10"/>
      <c r="R75" s="10"/>
      <c r="S75" s="10"/>
      <c r="T75" s="11"/>
      <c r="U75" s="13"/>
      <c r="V75" s="11"/>
      <c r="W75" s="10"/>
      <c r="X75" s="10"/>
      <c r="Y75" s="10"/>
      <c r="Z75" s="10"/>
      <c r="AA75" s="10"/>
      <c r="AB75" s="10"/>
      <c r="AC75" s="28">
        <v>19.114517808219176</v>
      </c>
      <c r="AD75" s="13">
        <v>0.38274999999999998</v>
      </c>
      <c r="AE75" s="8">
        <v>0.11112000000000001</v>
      </c>
      <c r="AF75" s="2">
        <v>0.49386999999999998</v>
      </c>
    </row>
    <row r="76" spans="1:35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10"/>
      <c r="J76" s="10"/>
      <c r="K76" s="28">
        <v>1.3006178082191782</v>
      </c>
      <c r="L76" s="13">
        <v>0.38274999999999998</v>
      </c>
      <c r="M76" s="11">
        <v>0.1666</v>
      </c>
      <c r="N76" s="10">
        <v>0.54935</v>
      </c>
      <c r="O76" s="10"/>
      <c r="P76" s="10"/>
      <c r="Q76" s="10"/>
      <c r="R76" s="10"/>
      <c r="S76" s="10"/>
      <c r="T76" s="11"/>
      <c r="U76" s="13"/>
      <c r="V76" s="11"/>
      <c r="W76" s="10"/>
      <c r="X76" s="10"/>
      <c r="Y76" s="10"/>
      <c r="Z76" s="10"/>
      <c r="AA76" s="10"/>
      <c r="AB76" s="10"/>
      <c r="AC76" s="28">
        <v>19.114517808219176</v>
      </c>
      <c r="AD76" s="13">
        <v>0.38274999999999998</v>
      </c>
      <c r="AE76" s="8">
        <v>0.11112000000000001</v>
      </c>
      <c r="AF76" s="2">
        <v>0.49386999999999998</v>
      </c>
    </row>
    <row r="77" spans="1:35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10"/>
      <c r="J77" s="10"/>
      <c r="K77" s="28">
        <v>1.3006178082191782</v>
      </c>
      <c r="L77" s="13">
        <v>0.43275000000000002</v>
      </c>
      <c r="M77" s="11">
        <v>0.1666</v>
      </c>
      <c r="N77" s="10">
        <v>0.59935000000000005</v>
      </c>
      <c r="O77" s="10"/>
      <c r="P77" s="10"/>
      <c r="Q77" s="10"/>
      <c r="R77" s="10"/>
      <c r="S77" s="10"/>
      <c r="T77" s="11"/>
      <c r="U77" s="13"/>
      <c r="V77" s="11"/>
      <c r="W77" s="10"/>
      <c r="X77" s="10"/>
      <c r="Y77" s="10"/>
      <c r="Z77" s="10"/>
      <c r="AA77" s="10"/>
      <c r="AB77" s="10"/>
      <c r="AC77" s="28">
        <v>19.114517808219176</v>
      </c>
      <c r="AD77" s="13">
        <v>0.43275000000000002</v>
      </c>
      <c r="AE77" s="8">
        <v>0.11112000000000001</v>
      </c>
      <c r="AF77" s="2">
        <v>0.54387000000000008</v>
      </c>
    </row>
    <row r="78" spans="1:35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10"/>
      <c r="J78" s="10"/>
      <c r="K78" s="28">
        <v>1.3006178082191782</v>
      </c>
      <c r="L78" s="13">
        <v>0.51888000000000001</v>
      </c>
      <c r="M78" s="11">
        <v>0.1666</v>
      </c>
      <c r="N78" s="10">
        <v>0.68547999999999998</v>
      </c>
      <c r="O78" s="10"/>
      <c r="P78" s="10"/>
      <c r="Q78" s="10"/>
      <c r="R78" s="10"/>
      <c r="S78" s="10"/>
      <c r="T78" s="11"/>
      <c r="U78" s="13"/>
      <c r="V78" s="11"/>
      <c r="W78" s="10"/>
      <c r="X78" s="10"/>
      <c r="Y78" s="10"/>
      <c r="Z78" s="10"/>
      <c r="AA78" s="10"/>
      <c r="AB78" s="10"/>
      <c r="AC78" s="28">
        <v>19.114517808219176</v>
      </c>
      <c r="AD78" s="13">
        <v>0.51888000000000001</v>
      </c>
      <c r="AE78" s="8">
        <v>0.11112000000000001</v>
      </c>
      <c r="AF78" s="8">
        <v>0.63</v>
      </c>
      <c r="AG78" s="8"/>
      <c r="AH78" s="8"/>
      <c r="AI78" s="8"/>
    </row>
    <row r="79" spans="1:35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10"/>
      <c r="J79" s="10"/>
      <c r="K79" s="28">
        <v>1.3006178082191782</v>
      </c>
      <c r="L79" s="13">
        <v>0.50980000000000003</v>
      </c>
      <c r="M79" s="11">
        <v>0.1666</v>
      </c>
      <c r="N79" s="11">
        <v>0.6764</v>
      </c>
      <c r="O79" s="11"/>
      <c r="P79" s="11"/>
      <c r="Q79" s="11"/>
      <c r="R79" s="11"/>
      <c r="S79" s="10"/>
      <c r="T79" s="11"/>
      <c r="U79" s="13"/>
      <c r="V79" s="11"/>
      <c r="W79" s="11"/>
      <c r="X79" s="11"/>
      <c r="Y79" s="11"/>
      <c r="Z79" s="11"/>
      <c r="AA79" s="11"/>
      <c r="AB79" s="10"/>
      <c r="AC79" s="28">
        <v>19.114517808219176</v>
      </c>
      <c r="AD79" s="13">
        <v>0.50980000000000003</v>
      </c>
      <c r="AE79" s="8">
        <v>0.11112000000000001</v>
      </c>
      <c r="AF79" s="2">
        <v>0.62092000000000003</v>
      </c>
    </row>
    <row r="80" spans="1:35" x14ac:dyDescent="0.2">
      <c r="D80" s="13"/>
      <c r="L80" s="13"/>
      <c r="U80" s="13"/>
      <c r="AD80" s="13"/>
      <c r="AE80" s="8"/>
    </row>
    <row r="81" spans="1:32" x14ac:dyDescent="0.2">
      <c r="D81" s="13"/>
      <c r="L81" s="13"/>
      <c r="U81" s="13"/>
      <c r="AD81" s="13"/>
      <c r="AE81" s="8"/>
    </row>
    <row r="82" spans="1:32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K82" s="8">
        <v>1.1507000000000001</v>
      </c>
      <c r="L82" s="13">
        <v>0.33039999999999997</v>
      </c>
      <c r="M82" s="8">
        <v>0.1666</v>
      </c>
      <c r="N82" s="8">
        <v>0.497</v>
      </c>
      <c r="O82" s="8"/>
      <c r="P82" s="8"/>
      <c r="Q82" s="8"/>
      <c r="R82" s="8"/>
      <c r="T82" s="8"/>
      <c r="U82" s="13"/>
      <c r="V82" s="8"/>
      <c r="W82" s="8"/>
      <c r="X82" s="8"/>
      <c r="Y82" s="8"/>
      <c r="Z82" s="8"/>
      <c r="AA82" s="8"/>
      <c r="AC82" s="8">
        <v>13.9726</v>
      </c>
      <c r="AD82" s="13">
        <v>0.33039999999999997</v>
      </c>
      <c r="AE82" s="8">
        <v>0.11112000000000001</v>
      </c>
      <c r="AF82" s="2">
        <v>0.44151999999999997</v>
      </c>
    </row>
    <row r="83" spans="1:32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K83" s="8">
        <v>1.1507000000000001</v>
      </c>
      <c r="L83" s="13">
        <v>0.32989999999999997</v>
      </c>
      <c r="M83" s="8">
        <v>0.1666</v>
      </c>
      <c r="N83" s="8">
        <v>0.49649999999999994</v>
      </c>
      <c r="O83" s="8"/>
      <c r="P83" s="8"/>
      <c r="Q83" s="8"/>
      <c r="R83" s="8"/>
      <c r="T83" s="8"/>
      <c r="U83" s="13"/>
      <c r="V83" s="8"/>
      <c r="W83" s="8"/>
      <c r="X83" s="8"/>
      <c r="Y83" s="8"/>
      <c r="Z83" s="8"/>
      <c r="AA83" s="8"/>
      <c r="AC83" s="8">
        <v>13.9726</v>
      </c>
      <c r="AD83" s="13">
        <v>0.32989999999999997</v>
      </c>
      <c r="AE83" s="8">
        <v>0.11112000000000001</v>
      </c>
      <c r="AF83" s="2">
        <v>0.44101999999999997</v>
      </c>
    </row>
    <row r="84" spans="1:32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K84" s="8">
        <v>1.1507000000000001</v>
      </c>
      <c r="L84" s="13">
        <v>0.33089999999999997</v>
      </c>
      <c r="M84" s="8">
        <v>0.1666</v>
      </c>
      <c r="N84" s="8">
        <v>0.49749999999999994</v>
      </c>
      <c r="O84" s="8"/>
      <c r="P84" s="8"/>
      <c r="Q84" s="8"/>
      <c r="R84" s="8"/>
      <c r="T84" s="8"/>
      <c r="U84" s="13"/>
      <c r="V84" s="8"/>
      <c r="W84" s="8"/>
      <c r="X84" s="8"/>
      <c r="Y84" s="8"/>
      <c r="Z84" s="8"/>
      <c r="AA84" s="8"/>
      <c r="AC84" s="8">
        <v>13.9726</v>
      </c>
      <c r="AD84" s="13">
        <v>0.33089999999999997</v>
      </c>
      <c r="AE84" s="8">
        <v>0.11112000000000001</v>
      </c>
      <c r="AF84" s="2">
        <v>0.44201999999999997</v>
      </c>
    </row>
    <row r="85" spans="1:32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H85" s="8"/>
      <c r="I85" s="8"/>
      <c r="K85" s="8">
        <v>1.1507000000000001</v>
      </c>
      <c r="L85" s="13">
        <v>0.31699000000000005</v>
      </c>
      <c r="M85" s="8">
        <v>0.1666</v>
      </c>
      <c r="N85" s="2">
        <v>0.48359000000000008</v>
      </c>
      <c r="T85" s="8"/>
      <c r="U85" s="13"/>
      <c r="V85" s="8"/>
      <c r="AC85" s="8">
        <v>13.9726</v>
      </c>
      <c r="AD85" s="13">
        <v>0.31699000000000005</v>
      </c>
      <c r="AE85" s="8">
        <v>0.11112000000000001</v>
      </c>
      <c r="AF85" s="2">
        <v>0.42811000000000005</v>
      </c>
    </row>
    <row r="86" spans="1:32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K86" s="8">
        <v>1.1507000000000001</v>
      </c>
      <c r="L86" s="13">
        <v>0.25936000000000003</v>
      </c>
      <c r="M86" s="8">
        <v>0.1666</v>
      </c>
      <c r="N86" s="2">
        <v>0.42596000000000001</v>
      </c>
      <c r="T86" s="8"/>
      <c r="U86" s="13"/>
      <c r="V86" s="8"/>
      <c r="AC86" s="8">
        <v>13.9726</v>
      </c>
      <c r="AD86" s="13">
        <v>0.25936000000000003</v>
      </c>
      <c r="AE86" s="8">
        <v>0.11112000000000001</v>
      </c>
      <c r="AF86" s="2">
        <v>0.37048000000000003</v>
      </c>
    </row>
    <row r="87" spans="1:32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K87" s="8">
        <v>1.1507000000000001</v>
      </c>
      <c r="L87" s="13">
        <v>0.25936000000000003</v>
      </c>
      <c r="M87" s="8">
        <v>0.1666</v>
      </c>
      <c r="N87" s="2">
        <v>0.42596000000000001</v>
      </c>
      <c r="T87" s="8"/>
      <c r="U87" s="13"/>
      <c r="V87" s="8"/>
      <c r="AC87" s="8">
        <v>13.9726</v>
      </c>
      <c r="AD87" s="13">
        <v>0.25936000000000003</v>
      </c>
      <c r="AE87" s="8">
        <v>0.11112000000000001</v>
      </c>
      <c r="AF87" s="2">
        <v>0.37048000000000003</v>
      </c>
    </row>
    <row r="88" spans="1:32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K88" s="8">
        <v>1.1507000000000001</v>
      </c>
      <c r="L88" s="13">
        <v>0.28336</v>
      </c>
      <c r="M88" s="8">
        <v>0.1666</v>
      </c>
      <c r="N88" s="2">
        <v>0.44996000000000003</v>
      </c>
      <c r="T88" s="8"/>
      <c r="U88" s="13"/>
      <c r="V88" s="8"/>
      <c r="AC88" s="8">
        <v>13.9726</v>
      </c>
      <c r="AD88" s="13">
        <v>0.28336</v>
      </c>
      <c r="AE88" s="8">
        <v>0.11112000000000001</v>
      </c>
      <c r="AF88" s="2">
        <v>0.39448</v>
      </c>
    </row>
    <row r="89" spans="1:32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K89" s="8">
        <v>1.1507000000000001</v>
      </c>
      <c r="L89" s="13">
        <v>0.30155999999999999</v>
      </c>
      <c r="M89" s="8">
        <v>0.1666</v>
      </c>
      <c r="N89" s="2">
        <v>0.46816000000000002</v>
      </c>
      <c r="T89" s="8"/>
      <c r="U89" s="13"/>
      <c r="V89" s="8"/>
      <c r="AC89" s="8">
        <v>13.9726</v>
      </c>
      <c r="AD89" s="13">
        <v>0.30155999999999999</v>
      </c>
      <c r="AE89" s="8">
        <v>0.11112000000000001</v>
      </c>
      <c r="AF89" s="2">
        <v>0.41267999999999999</v>
      </c>
    </row>
    <row r="90" spans="1:32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K90" s="8">
        <v>1.1507000000000001</v>
      </c>
      <c r="L90" s="13">
        <v>0.30155999999999999</v>
      </c>
      <c r="M90" s="8">
        <v>0.1666</v>
      </c>
      <c r="N90" s="2">
        <v>0.46816000000000002</v>
      </c>
      <c r="T90" s="8"/>
      <c r="U90" s="13"/>
      <c r="V90" s="8"/>
      <c r="AC90" s="8">
        <v>13.9726</v>
      </c>
      <c r="AD90" s="13">
        <v>0.30155999999999999</v>
      </c>
      <c r="AE90" s="8">
        <v>0.11112000000000001</v>
      </c>
      <c r="AF90" s="2">
        <v>0.41267999999999999</v>
      </c>
    </row>
    <row r="91" spans="1:32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K91" s="8">
        <v>1.1507000000000001</v>
      </c>
      <c r="L91" s="13">
        <v>0.30626000000000003</v>
      </c>
      <c r="M91" s="8">
        <v>0.1666</v>
      </c>
      <c r="N91" s="2">
        <v>0.47286000000000006</v>
      </c>
      <c r="T91" s="8"/>
      <c r="U91" s="13"/>
      <c r="V91" s="8"/>
      <c r="AC91" s="8">
        <v>13.9726</v>
      </c>
      <c r="AD91" s="13">
        <v>0.30626000000000003</v>
      </c>
      <c r="AE91" s="8">
        <v>0.11112000000000001</v>
      </c>
      <c r="AF91" s="2">
        <v>0.41738000000000003</v>
      </c>
    </row>
    <row r="92" spans="1:32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K92" s="8">
        <v>1.1507000000000001</v>
      </c>
      <c r="L92" s="13">
        <v>0.30155999999999999</v>
      </c>
      <c r="M92" s="8">
        <v>0.1666</v>
      </c>
      <c r="N92" s="2">
        <v>0.46816000000000002</v>
      </c>
      <c r="T92" s="8"/>
      <c r="U92" s="13"/>
      <c r="V92" s="8"/>
      <c r="AC92" s="8">
        <v>13.9726</v>
      </c>
      <c r="AD92" s="13">
        <v>0.30155999999999999</v>
      </c>
      <c r="AE92" s="8">
        <v>0.11112000000000001</v>
      </c>
      <c r="AF92" s="2">
        <v>0.41267999999999999</v>
      </c>
    </row>
    <row r="93" spans="1:32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K93" s="8">
        <v>1.1507000000000001</v>
      </c>
      <c r="L93" s="13">
        <v>0.29696</v>
      </c>
      <c r="M93" s="8">
        <v>0.1666</v>
      </c>
      <c r="N93" s="2">
        <v>0.46355999999999997</v>
      </c>
      <c r="T93" s="8"/>
      <c r="U93" s="13"/>
      <c r="V93" s="8"/>
      <c r="AC93" s="8">
        <v>13.9726</v>
      </c>
      <c r="AD93" s="13">
        <v>0.29696</v>
      </c>
      <c r="AE93" s="8">
        <v>0.11112000000000001</v>
      </c>
      <c r="AF93" s="2">
        <v>0.40808</v>
      </c>
    </row>
    <row r="94" spans="1:32" x14ac:dyDescent="0.2">
      <c r="D94" s="13"/>
      <c r="L94" s="13"/>
      <c r="U94" s="13"/>
      <c r="AD94" s="13"/>
      <c r="AE94" s="8"/>
    </row>
    <row r="95" spans="1:32" x14ac:dyDescent="0.2">
      <c r="D95" s="13"/>
      <c r="L95" s="13"/>
      <c r="U95" s="13"/>
      <c r="AD95" s="13"/>
      <c r="AE95" s="8"/>
    </row>
    <row r="96" spans="1:32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K96" s="8">
        <v>1.1507000000000001</v>
      </c>
      <c r="L96" s="13">
        <v>0.40595999999999999</v>
      </c>
      <c r="M96" s="8">
        <v>0.1666</v>
      </c>
      <c r="N96" s="2">
        <v>0.57255999999999996</v>
      </c>
      <c r="T96" s="8"/>
      <c r="V96" s="8"/>
      <c r="AC96" s="8">
        <v>13.9726</v>
      </c>
      <c r="AD96" s="13">
        <v>0.40595999999999999</v>
      </c>
      <c r="AE96" s="8">
        <v>0.11112000000000001</v>
      </c>
      <c r="AF96" s="2">
        <v>0.51707999999999998</v>
      </c>
    </row>
    <row r="97" spans="1:32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K97" s="8">
        <v>1.1507000000000001</v>
      </c>
      <c r="L97" s="13">
        <v>0.33570000000000005</v>
      </c>
      <c r="M97" s="8">
        <v>0.1666</v>
      </c>
      <c r="N97" s="8">
        <v>0.50230000000000008</v>
      </c>
      <c r="O97" s="8"/>
      <c r="P97" s="8"/>
      <c r="Q97" s="8"/>
      <c r="R97" s="8"/>
      <c r="T97" s="8"/>
      <c r="U97" s="8"/>
      <c r="V97" s="8"/>
      <c r="W97" s="8"/>
      <c r="X97" s="8"/>
      <c r="Y97" s="8"/>
      <c r="Z97" s="8"/>
      <c r="AA97" s="8"/>
      <c r="AC97" s="8">
        <v>13.9726</v>
      </c>
      <c r="AD97" s="13">
        <v>0.33570000000000005</v>
      </c>
      <c r="AE97" s="8">
        <v>0.11112000000000001</v>
      </c>
      <c r="AF97" s="2">
        <v>0.44682000000000005</v>
      </c>
    </row>
    <row r="98" spans="1:32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K98" s="8">
        <v>1.1507000000000001</v>
      </c>
      <c r="L98" s="13">
        <v>0.31500000000000006</v>
      </c>
      <c r="M98" s="8">
        <v>0.1666</v>
      </c>
      <c r="N98" s="8">
        <v>0.48160000000000003</v>
      </c>
      <c r="O98" s="8"/>
      <c r="P98" s="8"/>
      <c r="Q98" s="8"/>
      <c r="R98" s="8"/>
      <c r="T98" s="8"/>
      <c r="U98" s="8"/>
      <c r="V98" s="8"/>
      <c r="W98" s="8"/>
      <c r="X98" s="8"/>
      <c r="Y98" s="8"/>
      <c r="Z98" s="8"/>
      <c r="AA98" s="8"/>
      <c r="AC98" s="8">
        <v>13.9726</v>
      </c>
      <c r="AD98" s="13">
        <v>0.31500000000000006</v>
      </c>
      <c r="AE98" s="8">
        <v>0.11112000000000001</v>
      </c>
      <c r="AF98" s="2">
        <v>0.42612000000000005</v>
      </c>
    </row>
    <row r="99" spans="1:32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H99" s="8"/>
      <c r="I99" s="8"/>
      <c r="K99" s="8">
        <v>1.1507000000000001</v>
      </c>
      <c r="L99" s="13">
        <v>0.34859000000000001</v>
      </c>
      <c r="M99" s="8">
        <v>0.1666</v>
      </c>
      <c r="N99" s="8">
        <v>0.51519000000000004</v>
      </c>
      <c r="O99" s="8"/>
      <c r="P99" s="8"/>
      <c r="Q99" s="8"/>
      <c r="R99" s="8"/>
      <c r="T99" s="8"/>
      <c r="V99" s="8"/>
      <c r="W99" s="8"/>
      <c r="X99" s="8"/>
      <c r="Y99" s="8"/>
      <c r="Z99" s="8"/>
      <c r="AA99" s="8"/>
      <c r="AC99" s="8">
        <v>13.9726</v>
      </c>
      <c r="AD99" s="13">
        <v>0.34859000000000001</v>
      </c>
      <c r="AE99" s="8">
        <v>0.11112000000000001</v>
      </c>
      <c r="AF99" s="2">
        <v>0.45971000000000001</v>
      </c>
    </row>
    <row r="100" spans="1:32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K100" s="8">
        <v>1.1507000000000001</v>
      </c>
      <c r="L100" s="13">
        <v>0.34739999999999999</v>
      </c>
      <c r="M100" s="8">
        <v>0.1666</v>
      </c>
      <c r="N100" s="8">
        <v>0.51400000000000001</v>
      </c>
      <c r="O100" s="8"/>
      <c r="P100" s="8"/>
      <c r="Q100" s="8"/>
      <c r="R100" s="8"/>
      <c r="T100" s="8"/>
      <c r="U100" s="8"/>
      <c r="V100" s="8"/>
      <c r="W100" s="8"/>
      <c r="X100" s="8"/>
      <c r="Y100" s="8"/>
      <c r="Z100" s="8"/>
      <c r="AA100" s="8"/>
      <c r="AC100" s="8">
        <v>13.9726</v>
      </c>
      <c r="AD100" s="13">
        <v>0.34739999999999999</v>
      </c>
      <c r="AE100" s="8">
        <v>0.11112000000000001</v>
      </c>
      <c r="AF100" s="2">
        <v>0.45851999999999998</v>
      </c>
    </row>
    <row r="101" spans="1:32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K101" s="8">
        <v>1.1507000000000001</v>
      </c>
      <c r="L101" s="13">
        <v>0.34789999999999999</v>
      </c>
      <c r="M101" s="8">
        <v>0.1666</v>
      </c>
      <c r="N101" s="8">
        <v>0.51449999999999996</v>
      </c>
      <c r="O101" s="8"/>
      <c r="P101" s="8"/>
      <c r="Q101" s="8"/>
      <c r="R101" s="8"/>
      <c r="T101" s="8"/>
      <c r="U101" s="8"/>
      <c r="V101" s="8"/>
      <c r="W101" s="8"/>
      <c r="X101" s="8"/>
      <c r="Y101" s="8"/>
      <c r="Z101" s="8"/>
      <c r="AA101" s="8"/>
      <c r="AC101" s="8">
        <v>13.9726</v>
      </c>
      <c r="AD101" s="13">
        <v>0.34789999999999999</v>
      </c>
      <c r="AE101" s="8">
        <v>0.11112000000000001</v>
      </c>
      <c r="AF101" s="2">
        <v>0.45901999999999998</v>
      </c>
    </row>
    <row r="102" spans="1:32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K102" s="8">
        <v>1.1507000000000001</v>
      </c>
      <c r="L102" s="13">
        <v>0.34789999999999999</v>
      </c>
      <c r="M102" s="8">
        <v>0.1666</v>
      </c>
      <c r="N102" s="8">
        <v>0.51449999999999996</v>
      </c>
      <c r="O102" s="8"/>
      <c r="P102" s="8"/>
      <c r="Q102" s="8"/>
      <c r="R102" s="8"/>
      <c r="T102" s="8"/>
      <c r="U102" s="8"/>
      <c r="V102" s="8"/>
      <c r="W102" s="8"/>
      <c r="X102" s="8"/>
      <c r="Y102" s="8"/>
      <c r="Z102" s="8"/>
      <c r="AA102" s="8"/>
      <c r="AC102" s="8">
        <v>13.9726</v>
      </c>
      <c r="AD102" s="13">
        <v>0.34789999999999999</v>
      </c>
      <c r="AE102" s="8">
        <v>0.11112000000000001</v>
      </c>
      <c r="AF102" s="2">
        <v>0.45901999999999998</v>
      </c>
    </row>
    <row r="103" spans="1:32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K103" s="8">
        <v>1.1507000000000001</v>
      </c>
      <c r="L103" s="13">
        <v>0.34789999999999999</v>
      </c>
      <c r="M103" s="8">
        <v>0.1666</v>
      </c>
      <c r="N103" s="8">
        <v>0.51449999999999996</v>
      </c>
      <c r="O103" s="8"/>
      <c r="P103" s="8"/>
      <c r="Q103" s="8"/>
      <c r="R103" s="8"/>
      <c r="T103" s="8"/>
      <c r="U103" s="8"/>
      <c r="V103" s="8"/>
      <c r="W103" s="8"/>
      <c r="X103" s="8"/>
      <c r="Y103" s="8"/>
      <c r="Z103" s="8"/>
      <c r="AA103" s="8"/>
      <c r="AC103" s="8">
        <v>13.9726</v>
      </c>
      <c r="AD103" s="13">
        <v>0.34789999999999999</v>
      </c>
      <c r="AE103" s="8">
        <v>0.11112000000000001</v>
      </c>
      <c r="AF103" s="2">
        <v>0.45901999999999998</v>
      </c>
    </row>
    <row r="104" spans="1:32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K104" s="8">
        <v>1.1507000000000001</v>
      </c>
      <c r="L104" s="13">
        <v>0.34770000000000001</v>
      </c>
      <c r="M104" s="8">
        <v>0.1666</v>
      </c>
      <c r="N104" s="8">
        <v>0.51429999999999998</v>
      </c>
      <c r="O104" s="8"/>
      <c r="P104" s="8"/>
      <c r="Q104" s="8"/>
      <c r="R104" s="8"/>
      <c r="T104" s="8"/>
      <c r="U104" s="8"/>
      <c r="V104" s="8"/>
      <c r="W104" s="8"/>
      <c r="X104" s="8"/>
      <c r="Y104" s="8"/>
      <c r="Z104" s="8"/>
      <c r="AA104" s="8"/>
      <c r="AC104" s="8">
        <v>13.9726</v>
      </c>
      <c r="AD104" s="13">
        <v>0.34770000000000001</v>
      </c>
      <c r="AE104" s="8">
        <v>0.11112000000000001</v>
      </c>
      <c r="AF104" s="2">
        <v>0.45882000000000001</v>
      </c>
    </row>
    <row r="105" spans="1:32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K105" s="8">
        <v>1.1507000000000001</v>
      </c>
      <c r="L105" s="13">
        <v>0.34839999999999999</v>
      </c>
      <c r="M105" s="8">
        <v>0.1666</v>
      </c>
      <c r="N105" s="8">
        <v>0.51500000000000001</v>
      </c>
      <c r="O105" s="8"/>
      <c r="P105" s="8"/>
      <c r="Q105" s="8"/>
      <c r="R105" s="8"/>
      <c r="T105" s="8"/>
      <c r="U105" s="8"/>
      <c r="V105" s="8"/>
      <c r="W105" s="8"/>
      <c r="X105" s="8"/>
      <c r="Y105" s="8"/>
      <c r="Z105" s="8"/>
      <c r="AA105" s="8"/>
      <c r="AC105" s="8">
        <v>13.9726</v>
      </c>
      <c r="AD105" s="13">
        <v>0.34839999999999999</v>
      </c>
      <c r="AE105" s="8">
        <v>0.11112000000000001</v>
      </c>
      <c r="AF105" s="2">
        <v>0.45951999999999998</v>
      </c>
    </row>
    <row r="106" spans="1:32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H106" s="8"/>
      <c r="I106" s="8"/>
      <c r="K106" s="8">
        <v>1.1507000000000001</v>
      </c>
      <c r="L106" s="13">
        <v>0.34859000000000001</v>
      </c>
      <c r="M106" s="8">
        <v>0.1666</v>
      </c>
      <c r="N106" s="8">
        <v>0.51519000000000004</v>
      </c>
      <c r="O106" s="8"/>
      <c r="P106" s="8"/>
      <c r="Q106" s="8"/>
      <c r="R106" s="8"/>
      <c r="T106" s="8"/>
      <c r="U106" s="8"/>
      <c r="V106" s="8"/>
      <c r="W106" s="8"/>
      <c r="X106" s="8"/>
      <c r="Y106" s="8"/>
      <c r="Z106" s="8"/>
      <c r="AA106" s="8"/>
      <c r="AC106" s="8">
        <v>13.9726</v>
      </c>
      <c r="AD106" s="13">
        <v>0.34859000000000001</v>
      </c>
      <c r="AE106" s="8">
        <v>0.11112000000000001</v>
      </c>
      <c r="AF106" s="2">
        <v>0.45971000000000001</v>
      </c>
    </row>
    <row r="107" spans="1:32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K107" s="8">
        <v>1.1507000000000001</v>
      </c>
      <c r="L107" s="13">
        <v>0.34670000000000001</v>
      </c>
      <c r="M107" s="8">
        <v>0.1666</v>
      </c>
      <c r="N107" s="8">
        <v>0.51329999999999998</v>
      </c>
      <c r="O107" s="8"/>
      <c r="P107" s="8"/>
      <c r="Q107" s="8"/>
      <c r="R107" s="8"/>
      <c r="T107" s="8"/>
      <c r="U107" s="8"/>
      <c r="V107" s="8"/>
      <c r="W107" s="8"/>
      <c r="X107" s="8"/>
      <c r="Y107" s="8"/>
      <c r="Z107" s="8"/>
      <c r="AA107" s="8"/>
      <c r="AC107" s="8">
        <v>13.9726</v>
      </c>
      <c r="AD107" s="13">
        <v>0.34670000000000001</v>
      </c>
      <c r="AE107" s="8">
        <v>0.11112000000000001</v>
      </c>
      <c r="AF107" s="2">
        <v>0.45782</v>
      </c>
    </row>
    <row r="108" spans="1:32" x14ac:dyDescent="0.2">
      <c r="C108" s="8"/>
      <c r="D108" s="13"/>
      <c r="K108" s="8"/>
      <c r="L108" s="13"/>
      <c r="M108" s="8"/>
      <c r="T108" s="8"/>
      <c r="V108" s="8"/>
      <c r="AC108" s="8"/>
      <c r="AD108" s="13"/>
      <c r="AE108" s="8"/>
    </row>
    <row r="109" spans="1:32" x14ac:dyDescent="0.2">
      <c r="C109" s="8"/>
      <c r="D109" s="13"/>
      <c r="K109" s="8"/>
      <c r="L109" s="13"/>
      <c r="M109" s="8"/>
      <c r="T109" s="8"/>
      <c r="V109" s="8"/>
      <c r="AC109" s="8"/>
      <c r="AD109" s="13"/>
      <c r="AE109" s="8"/>
    </row>
    <row r="110" spans="1:32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K110" s="8">
        <v>1.1507000000000001</v>
      </c>
      <c r="L110" s="13">
        <v>0.37941000000000003</v>
      </c>
      <c r="M110" s="8">
        <v>0.1666</v>
      </c>
      <c r="N110" s="2">
        <v>0.54601</v>
      </c>
      <c r="T110" s="8"/>
      <c r="V110" s="8"/>
      <c r="AC110" s="8">
        <v>13.9726</v>
      </c>
      <c r="AD110" s="13">
        <v>0.37941000000000003</v>
      </c>
      <c r="AE110" s="8">
        <v>0.11112000000000001</v>
      </c>
      <c r="AF110" s="2">
        <v>0.49053000000000002</v>
      </c>
    </row>
    <row r="111" spans="1:32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K111" s="8">
        <v>1.1507000000000001</v>
      </c>
      <c r="L111" s="13">
        <v>0.36941000000000002</v>
      </c>
      <c r="M111" s="8">
        <v>0.1666</v>
      </c>
      <c r="N111" s="2">
        <v>0.53600999999999999</v>
      </c>
      <c r="T111" s="8"/>
      <c r="V111" s="8"/>
      <c r="AC111" s="8">
        <v>13.9726</v>
      </c>
      <c r="AD111" s="13">
        <v>0.36941000000000002</v>
      </c>
      <c r="AE111" s="8">
        <v>0.11112000000000001</v>
      </c>
      <c r="AF111" s="2">
        <v>0.48053000000000001</v>
      </c>
    </row>
    <row r="112" spans="1:32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K112" s="8">
        <v>1.1507000000000001</v>
      </c>
      <c r="L112" s="13">
        <v>0.40941000000000005</v>
      </c>
      <c r="M112" s="8">
        <v>0.1666</v>
      </c>
      <c r="N112" s="2">
        <v>0.57601000000000002</v>
      </c>
      <c r="T112" s="8"/>
      <c r="V112" s="8"/>
      <c r="AC112" s="8">
        <v>13.9726</v>
      </c>
      <c r="AD112" s="13">
        <v>0.40941000000000005</v>
      </c>
      <c r="AE112" s="8">
        <v>0.11112000000000001</v>
      </c>
      <c r="AF112" s="2">
        <v>0.52053000000000005</v>
      </c>
    </row>
    <row r="113" spans="1:32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K113" s="8">
        <v>1.1507000000000001</v>
      </c>
      <c r="L113" s="13">
        <v>0.37180999999999997</v>
      </c>
      <c r="M113" s="8">
        <v>0.1666</v>
      </c>
      <c r="N113" s="2">
        <v>0.53840999999999994</v>
      </c>
      <c r="T113" s="8"/>
      <c r="V113" s="8"/>
      <c r="AC113" s="8">
        <v>13.9726</v>
      </c>
      <c r="AD113" s="13">
        <v>0.37180999999999997</v>
      </c>
      <c r="AE113" s="8">
        <v>0.11112000000000001</v>
      </c>
      <c r="AF113" s="2">
        <v>0.48292999999999997</v>
      </c>
    </row>
    <row r="114" spans="1:32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K114" s="8">
        <v>1.1507000000000001</v>
      </c>
      <c r="L114" s="13">
        <v>0.33750000000000002</v>
      </c>
      <c r="M114" s="8">
        <v>0.1666</v>
      </c>
      <c r="N114" s="8">
        <v>0.50409999999999999</v>
      </c>
      <c r="O114" s="8"/>
      <c r="P114" s="8"/>
      <c r="Q114" s="8"/>
      <c r="R114" s="8"/>
      <c r="T114" s="8"/>
      <c r="U114" s="8"/>
      <c r="V114" s="8"/>
      <c r="W114" s="8"/>
      <c r="X114" s="8"/>
      <c r="Y114" s="8"/>
      <c r="Z114" s="8"/>
      <c r="AA114" s="8"/>
      <c r="AC114" s="8">
        <v>13.9726</v>
      </c>
      <c r="AD114" s="13">
        <v>0.33750000000000002</v>
      </c>
      <c r="AE114" s="8">
        <v>0.11112000000000001</v>
      </c>
      <c r="AF114" s="2">
        <v>0.44862000000000002</v>
      </c>
    </row>
    <row r="115" spans="1:32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K115" s="8">
        <v>1.1507000000000001</v>
      </c>
      <c r="L115" s="13">
        <v>0.32649999999999996</v>
      </c>
      <c r="M115" s="8">
        <v>0.1666</v>
      </c>
      <c r="N115" s="8">
        <v>0.49309999999999998</v>
      </c>
      <c r="O115" s="8"/>
      <c r="P115" s="8"/>
      <c r="Q115" s="8"/>
      <c r="R115" s="8"/>
      <c r="T115" s="8"/>
      <c r="U115" s="8"/>
      <c r="V115" s="8"/>
      <c r="W115" s="8"/>
      <c r="X115" s="8"/>
      <c r="Y115" s="8"/>
      <c r="Z115" s="8"/>
      <c r="AA115" s="8"/>
      <c r="AC115" s="8">
        <v>13.9726</v>
      </c>
      <c r="AD115" s="13">
        <v>0.32649999999999996</v>
      </c>
      <c r="AE115" s="8">
        <v>0.11112000000000001</v>
      </c>
      <c r="AF115" s="2">
        <v>0.43761999999999995</v>
      </c>
    </row>
    <row r="116" spans="1:32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K116" s="8">
        <v>1.1507000000000001</v>
      </c>
      <c r="L116" s="13">
        <v>0.32849999999999996</v>
      </c>
      <c r="M116" s="8">
        <v>0.1666</v>
      </c>
      <c r="N116" s="8">
        <v>0.49509999999999998</v>
      </c>
      <c r="O116" s="8"/>
      <c r="P116" s="8"/>
      <c r="Q116" s="8"/>
      <c r="R116" s="8"/>
      <c r="T116" s="8"/>
      <c r="U116" s="8"/>
      <c r="V116" s="8"/>
      <c r="W116" s="8"/>
      <c r="X116" s="8"/>
      <c r="Y116" s="8"/>
      <c r="Z116" s="8"/>
      <c r="AA116" s="8"/>
      <c r="AC116" s="8">
        <v>13.9726</v>
      </c>
      <c r="AD116" s="13">
        <v>0.32849999999999996</v>
      </c>
      <c r="AE116" s="8">
        <v>0.11112000000000001</v>
      </c>
      <c r="AF116" s="2">
        <v>0.43961999999999996</v>
      </c>
    </row>
    <row r="117" spans="1:32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K117" s="8">
        <v>1.1507000000000001</v>
      </c>
      <c r="L117" s="13">
        <v>0.33600000000000002</v>
      </c>
      <c r="M117" s="8">
        <v>0.1666</v>
      </c>
      <c r="N117" s="8">
        <v>0.50260000000000005</v>
      </c>
      <c r="O117" s="8"/>
      <c r="P117" s="8"/>
      <c r="Q117" s="8"/>
      <c r="R117" s="8"/>
      <c r="T117" s="8"/>
      <c r="U117" s="8"/>
      <c r="V117" s="8"/>
      <c r="W117" s="8"/>
      <c r="X117" s="8"/>
      <c r="Y117" s="8"/>
      <c r="Z117" s="8"/>
      <c r="AA117" s="8"/>
      <c r="AC117" s="8">
        <v>13.9726</v>
      </c>
      <c r="AD117" s="13">
        <v>0.33600000000000002</v>
      </c>
      <c r="AE117" s="8">
        <v>0.11112000000000001</v>
      </c>
      <c r="AF117" s="2">
        <v>0.44712000000000002</v>
      </c>
    </row>
    <row r="118" spans="1:32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K118" s="8">
        <v>1.1507000000000001</v>
      </c>
      <c r="L118" s="13">
        <v>0.33049999999999996</v>
      </c>
      <c r="M118" s="8">
        <v>0.1666</v>
      </c>
      <c r="N118" s="8">
        <v>0.49709999999999999</v>
      </c>
      <c r="O118" s="8"/>
      <c r="P118" s="8"/>
      <c r="Q118" s="8"/>
      <c r="R118" s="8"/>
      <c r="T118" s="8"/>
      <c r="U118" s="8"/>
      <c r="V118" s="8"/>
      <c r="W118" s="8"/>
      <c r="X118" s="8"/>
      <c r="Y118" s="8"/>
      <c r="Z118" s="8"/>
      <c r="AA118" s="8"/>
      <c r="AC118" s="8">
        <v>13.9726</v>
      </c>
      <c r="AD118" s="13">
        <v>0.33049999999999996</v>
      </c>
      <c r="AE118" s="8">
        <v>0.11112000000000001</v>
      </c>
      <c r="AF118" s="2">
        <v>0.44161999999999996</v>
      </c>
    </row>
    <row r="119" spans="1:32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K119" s="8">
        <v>1.1507000000000001</v>
      </c>
      <c r="L119" s="13">
        <v>0.33050000000000002</v>
      </c>
      <c r="M119" s="8">
        <v>0.1666</v>
      </c>
      <c r="N119" s="8">
        <v>0.49709999999999999</v>
      </c>
      <c r="O119" s="8"/>
      <c r="P119" s="8"/>
      <c r="Q119" s="8"/>
      <c r="R119" s="8"/>
      <c r="T119" s="8"/>
      <c r="U119" s="8"/>
      <c r="V119" s="8"/>
      <c r="W119" s="8"/>
      <c r="X119" s="8"/>
      <c r="Y119" s="8"/>
      <c r="Z119" s="8"/>
      <c r="AA119" s="8"/>
      <c r="AC119" s="8">
        <v>13.9726</v>
      </c>
      <c r="AD119" s="13">
        <v>0.33050000000000002</v>
      </c>
      <c r="AE119" s="8">
        <v>0.11112000000000001</v>
      </c>
      <c r="AF119" s="2">
        <v>0.44162000000000001</v>
      </c>
    </row>
    <row r="120" spans="1:32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K120" s="8">
        <v>1.1507000000000001</v>
      </c>
      <c r="L120" s="13">
        <v>0.35499999999999998</v>
      </c>
      <c r="M120" s="8">
        <v>0.1666</v>
      </c>
      <c r="N120" s="8">
        <v>0.52159999999999995</v>
      </c>
      <c r="O120" s="8"/>
      <c r="P120" s="8"/>
      <c r="Q120" s="8"/>
      <c r="R120" s="8"/>
      <c r="T120" s="8"/>
      <c r="U120" s="8"/>
      <c r="V120" s="8"/>
      <c r="W120" s="8"/>
      <c r="X120" s="8"/>
      <c r="Y120" s="8"/>
      <c r="Z120" s="8"/>
      <c r="AA120" s="8"/>
      <c r="AC120" s="8">
        <v>13.9726</v>
      </c>
      <c r="AD120" s="13">
        <v>0.35499999999999998</v>
      </c>
      <c r="AE120" s="8">
        <v>0.11112000000000001</v>
      </c>
      <c r="AF120" s="2">
        <v>0.46611999999999998</v>
      </c>
    </row>
    <row r="121" spans="1:32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K121" s="8">
        <v>1.1507000000000001</v>
      </c>
      <c r="L121" s="13">
        <v>0.35029999999999994</v>
      </c>
      <c r="M121" s="8">
        <v>0.1666</v>
      </c>
      <c r="N121" s="8">
        <v>0.51689999999999992</v>
      </c>
      <c r="O121" s="8"/>
      <c r="P121" s="8"/>
      <c r="Q121" s="8"/>
      <c r="R121" s="8"/>
      <c r="T121" s="8"/>
      <c r="U121" s="8"/>
      <c r="V121" s="8"/>
      <c r="W121" s="8"/>
      <c r="X121" s="8"/>
      <c r="Y121" s="8"/>
      <c r="Z121" s="8"/>
      <c r="AA121" s="8"/>
      <c r="AC121" s="8">
        <v>13.9726</v>
      </c>
      <c r="AD121" s="13">
        <v>0.35029999999999994</v>
      </c>
      <c r="AE121" s="8">
        <v>0.11112000000000001</v>
      </c>
      <c r="AF121" s="2">
        <v>0.46141999999999994</v>
      </c>
    </row>
    <row r="122" spans="1:32" x14ac:dyDescent="0.2">
      <c r="D122" s="13"/>
      <c r="L122" s="13"/>
      <c r="AD122" s="13"/>
      <c r="AE122" s="8"/>
    </row>
    <row r="123" spans="1:32" x14ac:dyDescent="0.2">
      <c r="D123" s="13"/>
      <c r="L123" s="13"/>
      <c r="AD123" s="13"/>
      <c r="AE123" s="8"/>
    </row>
    <row r="124" spans="1:32" x14ac:dyDescent="0.2">
      <c r="D124" s="13"/>
      <c r="L124" s="13"/>
      <c r="AD124" s="13"/>
      <c r="AE124" s="8"/>
    </row>
    <row r="125" spans="1:32" x14ac:dyDescent="0.2">
      <c r="D125" s="13"/>
      <c r="L125" s="13"/>
      <c r="AD125" s="13"/>
      <c r="AE125" s="8"/>
    </row>
    <row r="126" spans="1:32" x14ac:dyDescent="0.2">
      <c r="D126" s="13"/>
      <c r="L126" s="13"/>
      <c r="AD126" s="13"/>
      <c r="AE126" s="8"/>
    </row>
    <row r="127" spans="1:32" x14ac:dyDescent="0.2">
      <c r="D127" s="13"/>
      <c r="L127" s="13"/>
      <c r="AD127" s="13"/>
      <c r="AE127" s="8"/>
    </row>
    <row r="128" spans="1:32" x14ac:dyDescent="0.2">
      <c r="D128" s="13"/>
      <c r="L128" s="13"/>
      <c r="AD128" s="13"/>
      <c r="AE128" s="8"/>
    </row>
    <row r="129" spans="4:31" x14ac:dyDescent="0.2">
      <c r="D129" s="13"/>
      <c r="L129" s="13"/>
      <c r="AD129" s="13"/>
      <c r="AE129" s="8"/>
    </row>
    <row r="130" spans="4:31" x14ac:dyDescent="0.2">
      <c r="D130" s="13"/>
      <c r="L130" s="13"/>
      <c r="AD130" s="13"/>
      <c r="AE130" s="8"/>
    </row>
    <row r="131" spans="4:31" x14ac:dyDescent="0.2">
      <c r="D131" s="13"/>
      <c r="L131" s="13"/>
      <c r="AD131" s="13"/>
      <c r="AE131" s="8"/>
    </row>
    <row r="132" spans="4:31" x14ac:dyDescent="0.2">
      <c r="D132" s="13"/>
      <c r="L132" s="13"/>
      <c r="AD132" s="13"/>
      <c r="AE132" s="8"/>
    </row>
    <row r="133" spans="4:31" x14ac:dyDescent="0.2">
      <c r="D133" s="13"/>
      <c r="L133" s="13"/>
      <c r="AD133" s="13"/>
      <c r="AE133" s="8"/>
    </row>
    <row r="134" spans="4:31" x14ac:dyDescent="0.2">
      <c r="D134" s="13"/>
      <c r="L134" s="13"/>
      <c r="AD134" s="13"/>
      <c r="AE134" s="8"/>
    </row>
    <row r="135" spans="4:31" x14ac:dyDescent="0.2">
      <c r="D135" s="13"/>
      <c r="L135" s="13"/>
      <c r="AD135" s="13"/>
      <c r="AE135" s="8"/>
    </row>
    <row r="136" spans="4:31" x14ac:dyDescent="0.2">
      <c r="D136" s="13"/>
      <c r="L136" s="13"/>
      <c r="AD136" s="13"/>
      <c r="AE136" s="8"/>
    </row>
    <row r="137" spans="4:31" x14ac:dyDescent="0.2">
      <c r="D137" s="13"/>
      <c r="L137" s="13"/>
      <c r="AD137" s="13"/>
      <c r="AE137" s="8"/>
    </row>
    <row r="138" spans="4:31" x14ac:dyDescent="0.2">
      <c r="D138" s="13"/>
      <c r="L138" s="13"/>
      <c r="AD138" s="13"/>
      <c r="AE138" s="8"/>
    </row>
    <row r="139" spans="4:31" x14ac:dyDescent="0.2">
      <c r="D139" s="13"/>
      <c r="L139" s="13"/>
      <c r="AD139" s="13"/>
      <c r="AE139" s="8"/>
    </row>
    <row r="140" spans="4:31" x14ac:dyDescent="0.2">
      <c r="D140" s="13"/>
      <c r="L140" s="13"/>
      <c r="AE140" s="8"/>
    </row>
    <row r="141" spans="4:31" x14ac:dyDescent="0.2">
      <c r="D141" s="13"/>
      <c r="L141" s="13"/>
      <c r="AE141" s="8"/>
    </row>
    <row r="142" spans="4:31" x14ac:dyDescent="0.2">
      <c r="D142" s="13"/>
      <c r="L142" s="13"/>
    </row>
    <row r="143" spans="4:31" x14ac:dyDescent="0.2">
      <c r="D143" s="13"/>
      <c r="L143" s="13"/>
    </row>
    <row r="144" spans="4:31" x14ac:dyDescent="0.2">
      <c r="D144" s="13"/>
      <c r="L144" s="13"/>
    </row>
    <row r="145" spans="4:12" x14ac:dyDescent="0.2">
      <c r="D145" s="13"/>
      <c r="L145" s="13"/>
    </row>
    <row r="146" spans="4:12" x14ac:dyDescent="0.2">
      <c r="D146" s="13"/>
      <c r="L146" s="13"/>
    </row>
    <row r="147" spans="4:12" x14ac:dyDescent="0.2">
      <c r="D147" s="13"/>
      <c r="L147" s="13"/>
    </row>
    <row r="148" spans="4:12" x14ac:dyDescent="0.2">
      <c r="D148" s="13"/>
      <c r="L148" s="13"/>
    </row>
    <row r="149" spans="4:12" x14ac:dyDescent="0.2">
      <c r="D149" s="13"/>
      <c r="L149" s="13"/>
    </row>
    <row r="150" spans="4:12" x14ac:dyDescent="0.2">
      <c r="D150" s="13"/>
      <c r="L150" s="13"/>
    </row>
    <row r="151" spans="4:12" x14ac:dyDescent="0.2">
      <c r="D151" s="13"/>
      <c r="L151" s="13"/>
    </row>
    <row r="152" spans="4:12" x14ac:dyDescent="0.2">
      <c r="D152" s="13"/>
      <c r="L152" s="13"/>
    </row>
    <row r="153" spans="4:12" x14ac:dyDescent="0.2">
      <c r="D153" s="13"/>
      <c r="L153" s="13"/>
    </row>
    <row r="154" spans="4:12" x14ac:dyDescent="0.2">
      <c r="D154" s="13"/>
      <c r="L154" s="13"/>
    </row>
    <row r="155" spans="4:12" x14ac:dyDescent="0.2">
      <c r="D155" s="13"/>
      <c r="L155" s="13"/>
    </row>
    <row r="156" spans="4:12" x14ac:dyDescent="0.2">
      <c r="D156" s="13"/>
    </row>
    <row r="157" spans="4:12" x14ac:dyDescent="0.2">
      <c r="D157" s="13"/>
    </row>
    <row r="158" spans="4:12" x14ac:dyDescent="0.2">
      <c r="D158" s="13"/>
    </row>
    <row r="159" spans="4:12" x14ac:dyDescent="0.2">
      <c r="D159" s="13"/>
    </row>
    <row r="160" spans="4:12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5">
    <mergeCell ref="A1:AF1"/>
    <mergeCell ref="K7:R7"/>
    <mergeCell ref="T6:AA6"/>
    <mergeCell ref="T7:AA7"/>
    <mergeCell ref="AC6:AJ6"/>
    <mergeCell ref="AC7:AJ7"/>
    <mergeCell ref="A2:AF2"/>
    <mergeCell ref="A3:AF3"/>
    <mergeCell ref="H8:I8"/>
    <mergeCell ref="P8:R8"/>
    <mergeCell ref="Y8:AA8"/>
    <mergeCell ref="AH8:AJ8"/>
    <mergeCell ref="C6:I6"/>
    <mergeCell ref="C7:I7"/>
    <mergeCell ref="K6:R6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2025-09-15T21:11:32Z</dcterms:modified>
</cp:coreProperties>
</file>